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ationalturkeyfederation.sharepoint.com/sites/NTF/Shared Documents/Addison Murtha/Audit/"/>
    </mc:Choice>
  </mc:AlternateContent>
  <xr:revisionPtr revIDLastSave="67" documentId="8_{5451E7FD-C2D2-4D90-8854-3B072D0B2781}" xr6:coauthVersionLast="47" xr6:coauthVersionMax="47" xr10:uidLastSave="{2FA4DA47-A018-431D-B7EA-186F00F71264}"/>
  <bookViews>
    <workbookView xWindow="-110" yWindow="-110" windowWidth="19420" windowHeight="10300" firstSheet="1" activeTab="1" xr2:uid="{73A95687-3198-49F8-B9B9-8FA5CAF7F9AB}"/>
  </bookViews>
  <sheets>
    <sheet name="1. Audit Entry Form" sheetId="1" r:id="rId1"/>
    <sheet name="2. Cover Sheet" sheetId="2" r:id="rId2"/>
    <sheet name="3. Mgment - Training - Programs" sheetId="4" r:id="rId3"/>
    <sheet name="4. On-Farm BMP" sheetId="3" r:id="rId4"/>
  </sheets>
  <definedNames>
    <definedName name="_xlnm.Print_Area" localSheetId="2">'3. Mgment - Training - Programs'!$A$1:$F$18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2" i="1" l="1"/>
  <c r="D17" i="3"/>
  <c r="I31" i="2" s="1"/>
  <c r="C24" i="1"/>
  <c r="K30" i="2"/>
  <c r="K26" i="2"/>
  <c r="D11" i="3"/>
  <c r="I28" i="2"/>
  <c r="E6" i="4"/>
  <c r="E45" i="1"/>
  <c r="I49" i="1"/>
  <c r="I45" i="1"/>
  <c r="E27" i="3"/>
  <c r="E28" i="3"/>
  <c r="E29" i="3"/>
  <c r="E30" i="3"/>
  <c r="E31" i="3"/>
  <c r="E26" i="3"/>
  <c r="E16" i="3"/>
  <c r="E15" i="3"/>
  <c r="E13" i="3"/>
  <c r="E12" i="3"/>
  <c r="E14" i="4"/>
  <c r="E15" i="4"/>
  <c r="E16" i="4"/>
  <c r="D11" i="4" s="1"/>
  <c r="E17" i="4"/>
  <c r="E18" i="4"/>
  <c r="E12" i="4"/>
  <c r="E10" i="4"/>
  <c r="E9" i="4"/>
  <c r="C34" i="1"/>
  <c r="E25" i="3" l="1"/>
  <c r="E8" i="4"/>
  <c r="E11" i="4"/>
  <c r="E11" i="3"/>
  <c r="K27" i="2"/>
  <c r="E19" i="3"/>
  <c r="E20" i="3"/>
  <c r="E21" i="3"/>
  <c r="E22" i="3"/>
  <c r="E23" i="3"/>
  <c r="E18" i="3"/>
  <c r="E8" i="3"/>
  <c r="E9" i="3"/>
  <c r="E10" i="3"/>
  <c r="E7" i="3"/>
  <c r="K29" i="2" s="1"/>
  <c r="E4" i="3"/>
  <c r="E3" i="3"/>
  <c r="C31" i="1"/>
  <c r="C32" i="1"/>
  <c r="L32" i="1" s="1"/>
  <c r="G32" i="1" s="1"/>
  <c r="C33" i="1"/>
  <c r="L33" i="1" s="1"/>
  <c r="G33" i="1" s="1"/>
  <c r="C35" i="1"/>
  <c r="C30" i="1"/>
  <c r="E4" i="4"/>
  <c r="E5" i="4"/>
  <c r="D21" i="2"/>
  <c r="L17" i="2"/>
  <c r="L13" i="2"/>
  <c r="L15" i="2"/>
  <c r="E19" i="2"/>
  <c r="C17" i="2"/>
  <c r="C15" i="2"/>
  <c r="B13" i="2"/>
  <c r="C45" i="1"/>
  <c r="C44" i="1"/>
  <c r="L44" i="1" s="1"/>
  <c r="G44" i="1" s="1"/>
  <c r="L34" i="1"/>
  <c r="G34" i="1" s="1"/>
  <c r="E49" i="1"/>
  <c r="C47" i="1"/>
  <c r="L47" i="1" s="1"/>
  <c r="G47" i="1" s="1"/>
  <c r="C48" i="1"/>
  <c r="L48" i="1" s="1"/>
  <c r="G48" i="1" s="1"/>
  <c r="C49" i="1"/>
  <c r="L49" i="1" s="1"/>
  <c r="C50" i="1"/>
  <c r="L50" i="1" s="1"/>
  <c r="G50" i="1" s="1"/>
  <c r="C51" i="1"/>
  <c r="L51" i="1" s="1"/>
  <c r="G51" i="1" s="1"/>
  <c r="C52" i="1"/>
  <c r="L52" i="1" s="1"/>
  <c r="G52" i="1" s="1"/>
  <c r="C46" i="1"/>
  <c r="L46" i="1" s="1"/>
  <c r="G46" i="1" s="1"/>
  <c r="C43" i="1"/>
  <c r="L43" i="1" s="1"/>
  <c r="G43" i="1" s="1"/>
  <c r="C42" i="1"/>
  <c r="L42" i="1" s="1"/>
  <c r="G42" i="1" s="1"/>
  <c r="C39" i="1"/>
  <c r="L39" i="1" s="1"/>
  <c r="G39" i="1" s="1"/>
  <c r="C40" i="1"/>
  <c r="L40" i="1" s="1"/>
  <c r="G40" i="1" s="1"/>
  <c r="C41" i="1"/>
  <c r="L41" i="1" s="1"/>
  <c r="G41" i="1" s="1"/>
  <c r="C38" i="1"/>
  <c r="L38" i="1" s="1"/>
  <c r="G38" i="1" s="1"/>
  <c r="C37" i="1"/>
  <c r="L37" i="1" s="1"/>
  <c r="G37" i="1" s="1"/>
  <c r="C36" i="1"/>
  <c r="L36" i="1" s="1"/>
  <c r="G36" i="1" s="1"/>
  <c r="L35" i="1"/>
  <c r="G35" i="1" s="1"/>
  <c r="I30" i="2"/>
  <c r="E2" i="3" l="1"/>
  <c r="K28" i="2"/>
  <c r="I32" i="2"/>
  <c r="E6" i="3"/>
  <c r="M30" i="2"/>
  <c r="G49" i="1"/>
  <c r="I36" i="2"/>
  <c r="I34" i="2" s="1"/>
  <c r="E24" i="3"/>
  <c r="E17" i="3" s="1"/>
  <c r="I27" i="2"/>
  <c r="L30" i="1"/>
  <c r="G30" i="1" s="1"/>
  <c r="G45" i="1"/>
  <c r="L31" i="1"/>
  <c r="G31" i="1" s="1"/>
  <c r="K31" i="2" l="1"/>
  <c r="M31" i="2" s="1"/>
  <c r="C28" i="1"/>
  <c r="C29" i="1"/>
  <c r="C27" i="1"/>
  <c r="L27" i="1" s="1"/>
  <c r="G27" i="1" s="1"/>
  <c r="C26" i="1"/>
  <c r="L26" i="1" s="1"/>
  <c r="G26" i="1" s="1"/>
  <c r="C25" i="1"/>
  <c r="L25" i="1" s="1"/>
  <c r="G25" i="1" s="1"/>
  <c r="B57" i="1"/>
  <c r="B58" i="1"/>
  <c r="B52" i="1"/>
  <c r="B53" i="1"/>
  <c r="B54" i="1"/>
  <c r="B55" i="1"/>
  <c r="B56" i="1"/>
  <c r="B51" i="1"/>
  <c r="B47" i="1"/>
  <c r="B48" i="1"/>
  <c r="B49" i="1"/>
  <c r="B50" i="1"/>
  <c r="B46" i="1"/>
  <c r="B45" i="1"/>
  <c r="B44" i="1"/>
  <c r="B43" i="1"/>
  <c r="B42" i="1"/>
  <c r="B39" i="1"/>
  <c r="B40" i="1"/>
  <c r="B41" i="1"/>
  <c r="B38" i="1"/>
  <c r="B37" i="1"/>
  <c r="B36" i="1"/>
  <c r="D6" i="3"/>
  <c r="I29" i="2" s="1"/>
  <c r="M29" i="2" s="1"/>
  <c r="D2" i="3"/>
  <c r="M28" i="2" s="1"/>
  <c r="D2" i="4"/>
  <c r="I25" i="2" s="1"/>
  <c r="D8" i="4"/>
  <c r="I26" i="2" s="1"/>
  <c r="B32" i="1"/>
  <c r="B33" i="1"/>
  <c r="B34" i="1"/>
  <c r="B35" i="1"/>
  <c r="B31" i="1"/>
  <c r="B30" i="1"/>
  <c r="B29" i="1"/>
  <c r="B28" i="1"/>
  <c r="B25" i="1"/>
  <c r="B26" i="1"/>
  <c r="B27" i="1"/>
  <c r="B24" i="1"/>
  <c r="M27" i="2" l="1"/>
  <c r="L29" i="1"/>
  <c r="G29" i="1" s="1"/>
  <c r="L28" i="1"/>
  <c r="G28" i="1" s="1"/>
  <c r="M26" i="2" l="1"/>
  <c r="L24" i="1"/>
  <c r="G24" i="1" s="1"/>
  <c r="E3" i="4"/>
  <c r="E2" i="4" s="1"/>
  <c r="K25" i="2" l="1"/>
  <c r="M25" i="2" l="1"/>
  <c r="K32" i="2"/>
  <c r="M32" i="2" s="1"/>
</calcChain>
</file>

<file path=xl/sharedStrings.xml><?xml version="1.0" encoding="utf-8"?>
<sst xmlns="http://schemas.openxmlformats.org/spreadsheetml/2006/main" count="196" uniqueCount="185">
  <si>
    <t>USE ONLY THE GREEN SHADED AREAS FOR AUDIT INFORMATION ENTRY. USE THE TAB KEY TO MOVE FROM FIELD TO FIELD  HORIZONTALLY. USE THE ENTER KEY TO MOVE FROM FIELD TO FIELD VERTICALLY.</t>
  </si>
  <si>
    <t>Complete the Company information in Section 1</t>
  </si>
  <si>
    <t>Complete the audit scoring and comments in Section 2 ON THIS PAGE. Blank forms can be printed and used manually.</t>
  </si>
  <si>
    <t>Enter in the audit score for each item - and any comments to the right in the "AUDITOR COMMENTS" section</t>
  </si>
  <si>
    <t>All cells in the "Score Check" column should read "Score OK" if there are no math errors.</t>
  </si>
  <si>
    <t>IF THE AUDITOR OBSERVES A WILLFUL ACT OF ABUSE, RECORD AS "YES" UNDER ITEM 6.4. The Audit stops at that point.  If no auto-fail items are observed, mark "NO".</t>
  </si>
  <si>
    <t>IF THE AUDITOR OBSERVES MAJOR NONCONFORMANCE UNDER FLOCK EVALUATION, RECORD AS "YES" UNDER ITEM 7.4. The Audit stops at that point.  Otherwise, record the score.</t>
  </si>
  <si>
    <t>All scores and comments will show up on the printable sections of the audit (Tabs 3, 4) as well as the Company information and summary on the Cover Sheet (Tab 2)</t>
  </si>
  <si>
    <t>Print pages on the following tabs: Cover Sheet, Mgment - Training - Programs and On-Farm BMP. Print ranges are set up, select your printer.</t>
  </si>
  <si>
    <t xml:space="preserve">Run MACRO "Ctrl+c" to clear this worksheet. </t>
  </si>
  <si>
    <t>Company</t>
  </si>
  <si>
    <t>Audit Date</t>
  </si>
  <si>
    <t>Company Address</t>
  </si>
  <si>
    <t>Company Phone</t>
  </si>
  <si>
    <t>Company Contact</t>
  </si>
  <si>
    <t>Contact Position</t>
  </si>
  <si>
    <t>List of Complexes or Facilities in Audit</t>
  </si>
  <si>
    <t>Auditor and Title</t>
  </si>
  <si>
    <t>AUDIT ITEM:</t>
  </si>
  <si>
    <t>MAX SCORE ALLOWED</t>
  </si>
  <si>
    <t>YOUR SCORE</t>
  </si>
  <si>
    <t>SCORE CHECK</t>
  </si>
  <si>
    <t>NATIONAL TURKEY FEDERATION</t>
  </si>
  <si>
    <t>Turkey On-Farm Animal Care Audit Checklist</t>
  </si>
  <si>
    <t>TURKEY BREEDER ANIMAL CARE AUDIT CHECKLIST</t>
  </si>
  <si>
    <t>Turkey Breeder Production</t>
  </si>
  <si>
    <t>The following checklist is provided to assist turkey companies in complying with the Animal Welfare Guidelines recommended by the National Turkey Federation and voluntarily adopted by this Company.</t>
  </si>
  <si>
    <t>This audit applies to the following Company, including the listed complexes and/or facilities:</t>
  </si>
  <si>
    <t>Company:</t>
  </si>
  <si>
    <t>Company Address:</t>
  </si>
  <si>
    <t>Company Contact:</t>
  </si>
  <si>
    <t>List Complexes/Facilities Used in Audit:</t>
  </si>
  <si>
    <t>Audit Date:</t>
  </si>
  <si>
    <t>Company Phone:</t>
  </si>
  <si>
    <t>Position:</t>
  </si>
  <si>
    <t>Auditor Name and Title:</t>
  </si>
  <si>
    <t>CATEGORY</t>
  </si>
  <si>
    <t>Management, Training and Programs</t>
  </si>
  <si>
    <t>On-Farm Best Management Practices</t>
  </si>
  <si>
    <t>Turkey Breeders</t>
  </si>
  <si>
    <t>TOTALS</t>
  </si>
  <si>
    <t>AREA</t>
  </si>
  <si>
    <t>Maximum Score</t>
  </si>
  <si>
    <t>Facility Score</t>
  </si>
  <si>
    <t>Percent</t>
  </si>
  <si>
    <t>Management</t>
  </si>
  <si>
    <t>Training</t>
  </si>
  <si>
    <t>Programs</t>
  </si>
  <si>
    <t>Nutrition and Feeding</t>
  </si>
  <si>
    <t>Comfort and Shelter</t>
  </si>
  <si>
    <t>On-Farm Best Practices</t>
  </si>
  <si>
    <t>AUTO FAIL WAS RECORDED DUE TO MAJOR NON-CONFORMANCE:</t>
  </si>
  <si>
    <t>(Will only fill in if an auto failure occurred)</t>
  </si>
  <si>
    <t>Guideline</t>
  </si>
  <si>
    <t>Area</t>
  </si>
  <si>
    <t>Measurement\Verification</t>
  </si>
  <si>
    <t>Max Score</t>
  </si>
  <si>
    <t>Comments</t>
  </si>
  <si>
    <t>1.0 Management</t>
  </si>
  <si>
    <t>1.1  Management commitment to welfare</t>
  </si>
  <si>
    <t>1.2  Veterinary Care</t>
  </si>
  <si>
    <t>1.3  Adequate Diet and Nutrition</t>
  </si>
  <si>
    <t>1.4 Animal Abuse Reporting</t>
  </si>
  <si>
    <t>Designated person or management group in charge of animal welfare practices.</t>
  </si>
  <si>
    <t>Feed formulated to prevent predictable signs of nutritional deficiency and to promote good health and desired production.</t>
  </si>
  <si>
    <t>If company has a reported abuse or welfare concern, there must be a documented corrective action.</t>
  </si>
  <si>
    <t>Verify the Company has a process or method for anonymously reporting abuse and welfare concerns, and that this is known to employees/contractors/contract growers through their welfare policy and/or training programs.</t>
  </si>
  <si>
    <t xml:space="preserve">If applicable, include in score for 1.4. Verify documented investigation and corrective actions (if needed), at a minimum retraining of offenders if complaint is substantiated </t>
  </si>
  <si>
    <t>2.0 Training</t>
  </si>
  <si>
    <t>2.1  Poultry Welfare Training and Documentation</t>
  </si>
  <si>
    <t>2.2  Euthanasia Training and Documentation</t>
  </si>
  <si>
    <t>3.0  Programs</t>
  </si>
  <si>
    <r>
      <t xml:space="preserve">Review training program and verify that initial and annual employee and contractor training is documented. Training needs to include topics of "General Health and Welfare" and "Bird Handling". </t>
    </r>
    <r>
      <rPr>
        <i/>
        <sz val="10"/>
        <rFont val="Arial"/>
        <family val="2"/>
      </rPr>
      <t>The person(s) should be trained prior to handling birds and at least once per calendar year thereafter.</t>
    </r>
  </si>
  <si>
    <t>3.1  Emergency Response Plan</t>
  </si>
  <si>
    <t xml:space="preserve">3.1.1  Emergency Ventilation </t>
  </si>
  <si>
    <t xml:space="preserve">Company should have a written plan for emergency response and recovery, including but not limited to structural damage, natural disasters, live bird transportation emergencies and utility outages.   </t>
  </si>
  <si>
    <t xml:space="preserve">Company should have a written emergency ventilation program which includes system or procedure to provide adequate ventilation in the event of power failure. </t>
  </si>
  <si>
    <t>3.2  Health</t>
  </si>
  <si>
    <t>3.4  Flock treatment program</t>
  </si>
  <si>
    <t>3.3  Biosecurity</t>
  </si>
  <si>
    <t>3.5  Secondary Beak Conditioning Protocol and Training</t>
  </si>
  <si>
    <t>3.6  Feed Withdrawal </t>
  </si>
  <si>
    <t>The company should have a written protocol to evaluate and/or treat birds that have eye lesions, skin tears and foot conditions that prevent the birds from eating and drinking.</t>
  </si>
  <si>
    <t xml:space="preserve">Maintain well-being </t>
  </si>
  <si>
    <t>Verify the program and evaluate flock to observe if program is being executed as per company plan.</t>
  </si>
  <si>
    <t>4.0 Nutrition and Feeding</t>
  </si>
  <si>
    <t>4.1  Access to Drinking Water</t>
  </si>
  <si>
    <t>4.2  Access to Feed</t>
  </si>
  <si>
    <t>4.2.1 Controlled Fed Breeder Toms</t>
  </si>
  <si>
    <t>5.0  Comfort &amp; Shelter</t>
  </si>
  <si>
    <t>Birds have access to drinking water except during loading, vaccination or performing handling tasks.</t>
  </si>
  <si>
    <t>Adequate access for all birds.</t>
  </si>
  <si>
    <t xml:space="preserve">Breeder toms should have access to adequate volumes of feed to meet their nutritional requirements. </t>
  </si>
  <si>
    <t>1.4.1 Corrective Actions</t>
  </si>
  <si>
    <t>5.1  Housing Condition</t>
  </si>
  <si>
    <t>5.2  Pest Control</t>
  </si>
  <si>
    <t>5.3  Ventilation</t>
  </si>
  <si>
    <t>5.4  Litter Moisture</t>
  </si>
  <si>
    <t>Pest control program should be in place.</t>
  </si>
  <si>
    <t>Ventilation systems provide quality air; noxious gases are minimized.</t>
  </si>
  <si>
    <t>Litter Moisture not excessive.</t>
  </si>
  <si>
    <t xml:space="preserve">Verify system to provide ventilation.  Ammonia standard is less than 25 ppm and measured at bird level. Auditor will measure ammonia with mutually agreed upon equipment.  </t>
  </si>
  <si>
    <t>6.0  On-Farm Best Practices</t>
  </si>
  <si>
    <t>6.1  Inspection/Record Keeping</t>
  </si>
  <si>
    <t>6.2  On-Farm Euthanasia</t>
  </si>
  <si>
    <t>6.3  Lighting Program</t>
  </si>
  <si>
    <t>6.2.1 Euthanasia Point Scale</t>
  </si>
  <si>
    <t>6.4  Acts of Willful Abuse</t>
  </si>
  <si>
    <t>Inspect flocks daily.</t>
  </si>
  <si>
    <t>No willful acts of abuse are tolerated.</t>
  </si>
  <si>
    <t>Verify mortality and egg production records are up to date; mortality is removed daily. Birds which are euthanized are recorded separately.  In absence of disease, greater than one decomposing carcasses per house is not acceptable.</t>
  </si>
  <si>
    <t>The following sliding scale is used to score each poultry house observed. To calculate the Euthanasia criterion score for the audit, average all the houses’ scores. However, if any individual poultry house receives a zero, that results in automatic audit failure. a) 70 points: No birds observed that require euthanasia. b) 35 points: 1 bird/3000 birds or fewer observed that require euthanasia c) 0 points: Greater than 1 bird/3000 observed that require euthanasia</t>
  </si>
  <si>
    <t>Adequate nest space must be provided for hens</t>
  </si>
  <si>
    <t>7.1  Nest Space</t>
  </si>
  <si>
    <t>7.2  Nests/Ramps</t>
  </si>
  <si>
    <t>7.4  Flock Evaluation</t>
  </si>
  <si>
    <t>Nests and ramps shall be maintained as to not cause injury to the hen.</t>
  </si>
  <si>
    <t>Must inspect 100 birds per farm for eye condition, skin tears, foot condition or any other condition that prevents the birds from eating and drinking.</t>
  </si>
  <si>
    <t>7.5  Recovery Pen</t>
  </si>
  <si>
    <t>7.7  Bird Handling:</t>
  </si>
  <si>
    <t>7.71  Insemination REQUIRED ACTIVITY</t>
  </si>
  <si>
    <r>
      <t xml:space="preserve">7.73  Transportation - </t>
    </r>
    <r>
      <rPr>
        <i/>
        <sz val="10"/>
        <rFont val="Arial"/>
        <family val="2"/>
      </rPr>
      <t>discretionary item</t>
    </r>
  </si>
  <si>
    <r>
      <t xml:space="preserve">7.74  Vaccination/Blood and Sample Collection - </t>
    </r>
    <r>
      <rPr>
        <i/>
        <sz val="10"/>
        <rFont val="Arial"/>
        <family val="2"/>
      </rPr>
      <t>discretionary item</t>
    </r>
  </si>
  <si>
    <r>
      <t xml:space="preserve">7.76  Bird Weighing/Tom Selection - </t>
    </r>
    <r>
      <rPr>
        <i/>
        <sz val="10"/>
        <rFont val="Arial"/>
        <family val="2"/>
      </rPr>
      <t>discretionary item</t>
    </r>
  </si>
  <si>
    <t>Hens are handled in such a manner as to avoid injury.</t>
  </si>
  <si>
    <t>Birds are handled in such a manner as to avoid injury.</t>
  </si>
  <si>
    <t xml:space="preserve">Birds are handled in such a manner as to avoid injury. </t>
  </si>
  <si>
    <t>Toms are handled in such a manner as to avoid injury.</t>
  </si>
  <si>
    <t xml:space="preserve">Verify proper bird handling technique with regards to driving, catching, injecting and releasing.  Birds shall not walk on top of other birds. Birds should always be supported or lifted by 2 points of contact.  Birds should be released in a manner that does not cause injury. </t>
  </si>
  <si>
    <t>Verify eggs are collected in such a manner to avoid rough handling or injury to the hen. Observe cycling of automatic nest gates if possible.</t>
  </si>
  <si>
    <t xml:space="preserve">No sharp protrusions or edges to injure hens.      </t>
  </si>
  <si>
    <t xml:space="preserve">Adequate space allowance is determined by compliance with the following outcome-based elements: flock evaluation (7.4), litter moisture (5.4), and ventilation/ammonia (5.3). If all 3 criteria are acceptable, all space allowance points should be awarded. or 0 points if any one is not met. </t>
  </si>
  <si>
    <t xml:space="preserve">Note the sum of these 6 items combined should equal the full amount of points allowed for this item. </t>
  </si>
  <si>
    <t>COMMENTS</t>
  </si>
  <si>
    <t>For the 7.7 criteria score, the allotted 60 points should be divided evenly among the activities observed. For example, if 7.74 and 7.75 are observed in addition to the required 7.71 and 7.72, each criteria is worth 15 points.</t>
  </si>
  <si>
    <t>Protects birds from anticipated adverse environmental conditions.</t>
  </si>
  <si>
    <t xml:space="preserve">Company has lighting programs that promote turkey well-being and promote egg and semen production. </t>
  </si>
  <si>
    <t>Birds free to roam throughout the growing area &amp; express normal behaviors. Birds can stand up, sit down and spread their wings</t>
  </si>
  <si>
    <t>7.6  Secondary Beak Conditioning</t>
  </si>
  <si>
    <t xml:space="preserve">Verify proper bird handling technique with regards to driving, catching, inseminating and releasing.  Hens shall not walk on top of each other.  Hens should be caught by both legs and placed in an insemination chair, or inverted, everted and inseminated then released.  Hens should be released in such a manner as not to cause injury. Verify that there are no sharp protrusions or edges in the holding pen or insemination chute that may injure hens.   </t>
  </si>
  <si>
    <r>
      <t xml:space="preserve">7.75  Egg Collection - </t>
    </r>
    <r>
      <rPr>
        <i/>
        <sz val="10"/>
        <rFont val="Arial"/>
        <family val="2"/>
      </rPr>
      <t>discretionary item</t>
    </r>
  </si>
  <si>
    <t>No more than 7 hens per nest, 90% of nest gates should be in working order to let hens in and out freely.</t>
  </si>
  <si>
    <t>7.3 Space Allowance</t>
  </si>
  <si>
    <t xml:space="preserve">Birds in recovery/isolation pen should be inspected daily to verify that all birds can reach feed and water. Daily checks of this pen should be documented.  N/A if no recovery pen in use. Non-breaker/holding pens should not be considered recovery/isolation pens. </t>
  </si>
  <si>
    <t xml:space="preserve">Verify proper bird handling technique with regards to catching, semen collecting and releasing.  Toms should be supported securely by at least 2 points of contact and securely held in a position to allow semen collection. Toms should be released in such a manner as not to cause injury.  </t>
  </si>
  <si>
    <t>7.72  Semen Collection REQUIRED ACTIVITY</t>
  </si>
  <si>
    <r>
      <t xml:space="preserve">No more than 20 birds per 100 examined should have eye/eye lid lesion, skin tear over 3” in size, prolapse, or any foot condition that inhibits the birds' ability to access feed and water.  If &gt;20 birds per 100 examined are found to be affected, a written protocol should be in place to evaluate, treat and/or remove affected birds from flock. If any condition that causes greater than 1% of the total flock to be unable to reach feed or water (or have a prolapse) then this is a </t>
    </r>
    <r>
      <rPr>
        <b/>
        <u/>
        <sz val="10"/>
        <rFont val="Arial"/>
        <family val="2"/>
      </rPr>
      <t xml:space="preserve">MAJOR NON-CONFORMANCE AND WILL RESULT IN AUTOMATIC FAILURE OF THE AUDIT.  </t>
    </r>
    <r>
      <rPr>
        <sz val="10"/>
        <rFont val="Arial"/>
        <family val="2"/>
      </rPr>
      <t xml:space="preserve"> Scoring guideline: Each bird (up to 20) with any one of the aforementioned conditions is a 3 point deduction. Any single bird having multiple ailments will still count as 3 points.</t>
    </r>
  </si>
  <si>
    <t>Diet reviewed by professional turkey nutritionist. Examples of this could be a letter from the nutrition company or nutritionist stating their role in formulation and review of diets or their CV/resume.</t>
  </si>
  <si>
    <t>Company must have a process, by which employees, contractors, and contract growers are able to anonymously report abuse or welfare concerns.</t>
  </si>
  <si>
    <t>Documented training program for any person performing euthanasia. Initial training must include a hands-on demonstration.</t>
  </si>
  <si>
    <t xml:space="preserve">A disease prevention program is followed. Program specifies that mortality in excess of 1/1000 birds (.1%) without obvious cause will be investigated. </t>
  </si>
  <si>
    <t xml:space="preserve">A written biosecurity program with defined procedures is in place. Company program follows NPIP biosecurity standards. </t>
  </si>
  <si>
    <t>Verify biosecurity program (excluding the pest control program) is documented and followed.</t>
  </si>
  <si>
    <t>The company should have a written protocol describing beak conditioning technique that minimizes stress and injury. Any person performing beak conditioning must have training annually. Initial training must include a hands-on demonstration. Beak conditioning should be authorized by and under the guidance of a veterinarian.</t>
  </si>
  <si>
    <t>Verify the program and review training records. If secondary beak conditioning is not performed, mark N/A.</t>
  </si>
  <si>
    <t xml:space="preserve">Company/Processor must have written program describing feed withdrawal communication process with grower. Scheduled feed withdrawal should not exceed 12 hours prior to loading. If molting is performed, only non-feed withdrawal molt methods are used. </t>
  </si>
  <si>
    <t>Verify that birds are not being adversely affected by housing conditions, and are protected from predators and adverse unfavorable environmental conditions as specified by the program.</t>
  </si>
  <si>
    <t>7.0 On-Farm Best Practices</t>
  </si>
  <si>
    <t xml:space="preserve">Verify the company has a written plan. Verify that employees/contractors/contract growers have access to emergency contacts' phone numbers and that contact names &amp; numbers are up to date.  </t>
  </si>
  <si>
    <r>
      <t>Company approved euthanasia method is used. Methods need to be AVMA approved. Ask caretaker to describe proper euthanasia technique or demonstrate with a cull bird. Award 0 points if caretaker/company representative cannot demonstrate or describe correct euthanasia process. Special attention should be paid to sidewalls, exhaust fans, and any dark areas. Birds injured since the last daily flock inspection should not be counted. If auditor cannot determine if a bird is recently injured, do not count that bird. Confirmation of death is required prior to carcass disposal. Presence of live birds in the final disposal area and live birds covered by dead birds at any point is a major non-conformance and will result in an automatic failure of the audit. See the accompanying sliding scale for point allocations.</t>
    </r>
    <r>
      <rPr>
        <b/>
        <u/>
        <sz val="10"/>
        <rFont val="Arial"/>
        <family val="2"/>
      </rPr>
      <t xml:space="preserve"> IF ALLOCATED POINTS ARE DETERMINED TO BE ZERO (0), THIS IS A MAJOR NON-CONFORMANCE AND WILL RESULT IN AUTOMATIC FAILURE OF THE AUDIT.</t>
    </r>
  </si>
  <si>
    <t xml:space="preserve">Birds removed from flock for one of the aforementioned criteria (outlined in 7.4) and taken to a recovery (or isolation) pen should be checked at least daily for access to feed, water, and ventilation. Any birds unable to reach feed or water should be euthanized after daily inspection.  </t>
  </si>
  <si>
    <t xml:space="preserve">No more than 10 birds per 100 have upper beaks no less than 1/2" from nostril. N/A if no secondary beak conditioning is done.   </t>
  </si>
  <si>
    <t xml:space="preserve">Secondary beak conditioning should be conducted under consultation with a veterinarian. Auditor must inspect 100 birds per farm in flocks in which secondary beak conditioning has been conducted. </t>
  </si>
  <si>
    <t>Must inspect three of the six handling activities: Activities #1 and #2 are REQUIRED observations. Note that any 3 items add up to the maximum 60 point score. If the auditor uses more than 3 items, the score for each item will need to be adjusted so that the total allowable score is still 60 points.</t>
  </si>
  <si>
    <t xml:space="preserve">Identify veterinarian, evidence of veterinary/client/patient relationship (VCPR). Examples of this could be a listing of the company veterinarians (or whomever is responsible for writing prescriptions or flock health) on company letterhead, a signed flock health plan or a copy of a prescription by the vet for one of the companies flocks. Name and contact information of the veterinarian must be available.  </t>
  </si>
  <si>
    <t xml:space="preserve">Documented training program for any person handling live birds. Employee training records are available for review. </t>
  </si>
  <si>
    <t>Identify designated person or management group.</t>
  </si>
  <si>
    <r>
      <rPr>
        <vertAlign val="superscript"/>
        <sz val="12"/>
        <color theme="1"/>
        <rFont val="Calibri"/>
        <family val="2"/>
        <scheme val="minor"/>
      </rPr>
      <t>1</t>
    </r>
    <r>
      <rPr>
        <vertAlign val="superscript"/>
        <sz val="11"/>
        <color theme="1"/>
        <rFont val="Calibri"/>
        <family val="2"/>
        <scheme val="minor"/>
      </rPr>
      <t>Schwean-Lardner K, Vermette C, Leis M, Classen HL. Basing Turkey Lighting Programs on Broiler Research: A Good Idea? A Comparison of 18 Daylength Effects on Broiler and Turkey Welfare. Animals (Basel). 2016 Apr 25;6(5):27. doi: 10.3390/ani6050027. PMID: 27120624; PMCID: PMC4880844.</t>
    </r>
  </si>
  <si>
    <t>7.7.1 Bird Handling Point Determination</t>
  </si>
  <si>
    <t>Qualified Veterinary care is available.</t>
  </si>
  <si>
    <t>Verify presence of a working generator, operational curtain drops, or other methods of emergency ventilation. Verify documented checks of available generators are completed no less than twice per year (natural ventilation farms) or weekly (power ventilation farms). Verify curtain drops are operational no less than once per flock. Scoring for this section is included in 3.1.</t>
  </si>
  <si>
    <t xml:space="preserve"> All birds must be handled in a fashion appropriate to the task being undertaken and in accordance to local legislation if present.  Bird handling for any reason, including, but not limited to vaccinations and treatments, must be accomplished in such a manner to minimize the potential for injury, avoid unnecessary pain and distress. In all cases when birds are being lifted, held or carried (only by the base of the wings, body or legs) there must be two points of contact. Smaller birds (up to and including transfer) can be braced together in a pair by handler, using one outer wing per bird and brought together at floor level and lifted while gently remaining in contact with each other. Birds cannot be held by the neck.   </t>
  </si>
  <si>
    <t>Birds that have difficulty  reaching food and water, are severely injured, have a reproductive tract prolapse, or have broken bones must be euthanized.   Such birds should be euthanized after daily inspection.</t>
  </si>
  <si>
    <t>Litter (a sampling of five locations located in the middle of the house, not directly under a feeder or drinker) is loosely compacted in the hand when squeezed; birds are not excessively wet or dirty. Exception: Use of evaporative misters for cooling of birds in hot weather may cause caked litter and/or dirty birds. This is allowed. Please See Appendix III for Litter Moisuture Scoring.</t>
  </si>
  <si>
    <t xml:space="preserve">Verify company program and implementation. Verify that the company/facility has a pest control program though either a written program or records of a pest control service. Confirm on farm implementation by observing baiting or bait stations as indicated by the program. </t>
  </si>
  <si>
    <t>If applicable, this should be included in the score for criteria 4.2. Birds should be weighed on a regular basis to evaluate effectiveness of feed schedule and any needed adjustments. Records show maintaining/gaining of weight for toms following feed schedule. (If this applies please incorporate score into 4.2)</t>
  </si>
  <si>
    <r>
      <t xml:space="preserve">Verify company has a documented lighting program in place including a minimum </t>
    </r>
    <r>
      <rPr>
        <strike/>
        <sz val="10"/>
        <rFont val="Arial"/>
        <family val="2"/>
      </rPr>
      <t>4</t>
    </r>
    <r>
      <rPr>
        <sz val="10"/>
        <rFont val="Arial"/>
        <family val="2"/>
      </rPr>
      <t xml:space="preserve"> hours of continuous dark/reduced light</t>
    </r>
    <r>
      <rPr>
        <vertAlign val="superscript"/>
        <sz val="10"/>
        <rFont val="Arial"/>
        <family val="2"/>
      </rPr>
      <t>1</t>
    </r>
    <r>
      <rPr>
        <sz val="10"/>
        <rFont val="Arial"/>
        <family val="2"/>
      </rPr>
      <t xml:space="preserve">. For example, check lighting clock on the farm to verify it matches the company's lighting program.  </t>
    </r>
  </si>
  <si>
    <r>
      <t xml:space="preserve">Throughout the course of the audit no willful acts of abuse are observed. This includes but is not limited to kicking, throwing, or hitting birds. </t>
    </r>
    <r>
      <rPr>
        <b/>
        <u/>
        <sz val="10"/>
        <rFont val="Arial"/>
        <family val="2"/>
      </rPr>
      <t xml:space="preserve"> THIS IS A MAJOR NON-CONFORMANCE AND WILL RESULT IN AUTOMATIC FAILURE OF THE AUDIT.</t>
    </r>
  </si>
  <si>
    <t xml:space="preserve">Verify proper bird handling technique with regards to catching and releasing. Birds should be picked up using using 2 points of contact. Birds should be released in a manner that does not cause injury. </t>
  </si>
  <si>
    <t xml:space="preserve">Birds have access to drinkers and appear to be well hydrated. The number of operational drinkers available is in compliance with the company guidelines. The drinkers that are used must be in compliance with the company guidelines and follow manufacturer’s criteria. However, if the manufacturer’s guidelines are not being followed additional supportive documentations on why it is not being followed should be in the company guidelines. The auditor should focus on his/her observations that the turkeys are not hungry or thirsty by crowding the feeders and drinkers. Bird behavior should not indicate birds do not have adequate access to food or water. This can also be verified by normal or expected growth rates. </t>
  </si>
  <si>
    <t xml:space="preserve">Birds have access to feed, except for during pre-market or pre-move feed withdrawals. The feeders that are used must be in compliance with the company guidelines and follow manufacturer’s criteria. However, if the manufacturer’s guidelines are not being followed additional supportive documentations on why it is not being followed should be in the company guidelines. The auditor should focus on his/her observations that the turkeys are not hungry or thirsty by crowding the feeders and drinkers. Bird behavior should not indicate birds do not have adequate access to food or water. This can also be verified by normal or expected growth rates. </t>
  </si>
  <si>
    <t>Verify proper bird handling technique with regards to driving, loading, transporting and unloading. Birds shall not walk on top of other birds, birds should be placed into coop rapidly using 2 points of contact or automatic loader. Pulling on the neck as a primary point of contact is unacceptable. Cage and trailer density should permit turkeys to sit in a single layer with accommodations being made for season (verify a written SOP &amp; compliance).  Equipment used should be in good condition with an inspection wnsuring there are no sharp edges or protrusions to injure birds.  If the mortality  during loadout exceeds company tolerance levels 0.5%, corrective action must be initiated.</t>
  </si>
  <si>
    <r>
      <t>Review training program and verify that initial and annual employee and contractor training is documented. Euthanasia method must be AVMA approved employees should be trained in the language they are fluent in.</t>
    </r>
    <r>
      <rPr>
        <i/>
        <sz val="10"/>
        <rFont val="Arial"/>
        <family val="2"/>
      </rPr>
      <t xml:space="preserve"> </t>
    </r>
    <r>
      <rPr>
        <sz val="10"/>
        <rFont val="Arial"/>
        <family val="2"/>
      </rPr>
      <t>Employees should only use euthanasia methods they have undergone training for and in the language they are fluent in. The person(s) should be trained prior to handling birds and once per calendar year thereafter.</t>
    </r>
  </si>
  <si>
    <t xml:space="preserve">Verify disease prevention program documentation for preventing, detecting, and treating illness (i.e., Vaccination Program) and mortality tolerance level investigations. </t>
  </si>
  <si>
    <t>Updated: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</si>
</sst>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i/>
      <sz val="11"/>
      <color theme="1"/>
      <name val="Calibri"/>
      <family val="2"/>
      <scheme val="minor"/>
    </font>
    <font>
      <b/>
      <u/>
      <sz val="12"/>
      <color theme="1"/>
      <name val="Calibri"/>
      <family val="2"/>
      <scheme val="minor"/>
    </font>
    <font>
      <sz val="12"/>
      <color theme="1"/>
      <name val="Calibri"/>
      <family val="2"/>
      <scheme val="minor"/>
    </font>
    <font>
      <b/>
      <sz val="14"/>
      <color theme="1"/>
      <name val="Calibri"/>
      <family val="2"/>
      <scheme val="minor"/>
    </font>
    <font>
      <b/>
      <sz val="16"/>
      <color rgb="FFFF0000"/>
      <name val="Calibri"/>
      <family val="2"/>
      <scheme val="minor"/>
    </font>
    <font>
      <b/>
      <sz val="14"/>
      <name val="Arial"/>
      <family val="2"/>
    </font>
    <font>
      <b/>
      <sz val="12"/>
      <name val="Arial"/>
      <family val="2"/>
    </font>
    <font>
      <sz val="10"/>
      <name val="Arial"/>
      <family val="2"/>
    </font>
    <font>
      <i/>
      <sz val="10"/>
      <name val="Arial"/>
      <family val="2"/>
    </font>
    <font>
      <b/>
      <sz val="10"/>
      <name val="Arial"/>
      <family val="2"/>
    </font>
    <font>
      <b/>
      <u/>
      <sz val="10"/>
      <name val="Arial"/>
      <family val="2"/>
    </font>
    <font>
      <b/>
      <sz val="11"/>
      <name val="Calibri"/>
      <family val="2"/>
      <scheme val="minor"/>
    </font>
    <font>
      <sz val="8"/>
      <color theme="1"/>
      <name val="Calibri"/>
      <family val="2"/>
      <scheme val="minor"/>
    </font>
    <font>
      <sz val="11"/>
      <color theme="0"/>
      <name val="Calibri"/>
      <family val="2"/>
      <scheme val="minor"/>
    </font>
    <font>
      <b/>
      <sz val="8"/>
      <name val="Arial"/>
      <family val="2"/>
    </font>
    <font>
      <sz val="10"/>
      <color theme="1"/>
      <name val="Arial"/>
      <family val="2"/>
    </font>
    <font>
      <strike/>
      <sz val="10"/>
      <name val="Arial"/>
      <family val="2"/>
    </font>
    <font>
      <vertAlign val="superscript"/>
      <sz val="10"/>
      <name val="Arial"/>
      <family val="2"/>
    </font>
    <font>
      <vertAlign val="superscript"/>
      <sz val="11"/>
      <color theme="1"/>
      <name val="Calibri"/>
      <family val="2"/>
      <scheme val="minor"/>
    </font>
    <font>
      <vertAlign val="superscript"/>
      <sz val="12"/>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A6A6A6"/>
        <bgColor indexed="64"/>
      </patternFill>
    </fill>
    <fill>
      <patternFill patternType="solid">
        <fgColor theme="5" tint="0.39997558519241921"/>
        <bgColor indexed="64"/>
      </patternFill>
    </fill>
    <fill>
      <patternFill patternType="solid">
        <fgColor rgb="FF00B0F0"/>
        <bgColor indexed="64"/>
      </patternFill>
    </fill>
    <fill>
      <patternFill patternType="solid">
        <fgColor theme="0"/>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theme="2" tint="-0.249977111117893"/>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00">
    <xf numFmtId="0" fontId="0" fillId="0" borderId="0" xfId="0"/>
    <xf numFmtId="0" fontId="3" fillId="2" borderId="1" xfId="0" applyFont="1" applyFill="1" applyBorder="1" applyAlignment="1" applyProtection="1">
      <alignment horizontal="center"/>
      <protection locked="0"/>
    </xf>
    <xf numFmtId="0" fontId="2" fillId="0" borderId="0" xfId="0" applyFont="1"/>
    <xf numFmtId="0" fontId="0" fillId="0" borderId="0" xfId="0" applyAlignment="1">
      <alignment horizontal="right"/>
    </xf>
    <xf numFmtId="0" fontId="5" fillId="0" borderId="1" xfId="0" applyFont="1" applyBorder="1" applyAlignment="1">
      <alignment horizontal="center"/>
    </xf>
    <xf numFmtId="9" fontId="6" fillId="0" borderId="1" xfId="1" applyFont="1" applyBorder="1" applyAlignment="1" applyProtection="1">
      <alignment horizontal="center"/>
      <protection locked="0"/>
    </xf>
    <xf numFmtId="0" fontId="9"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3" xfId="0" applyFont="1" applyBorder="1" applyAlignment="1">
      <alignment horizontal="center" vertical="center" wrapText="1"/>
    </xf>
    <xf numFmtId="0" fontId="11" fillId="7" borderId="1" xfId="0" applyFont="1" applyFill="1" applyBorder="1" applyAlignment="1">
      <alignment horizontal="center" vertical="center" wrapText="1"/>
    </xf>
    <xf numFmtId="0" fontId="0" fillId="0" borderId="1" xfId="0" applyBorder="1" applyAlignment="1">
      <alignment horizontal="center"/>
    </xf>
    <xf numFmtId="0" fontId="11" fillId="5" borderId="1" xfId="0" applyFont="1" applyFill="1" applyBorder="1" applyAlignment="1">
      <alignment horizontal="center" vertical="center" wrapText="1"/>
    </xf>
    <xf numFmtId="1" fontId="13" fillId="6" borderId="1" xfId="1" applyNumberFormat="1" applyFont="1" applyFill="1" applyBorder="1" applyAlignment="1" applyProtection="1">
      <alignment horizontal="center" vertical="center" wrapText="1"/>
      <protection locked="0"/>
    </xf>
    <xf numFmtId="0" fontId="13" fillId="0" borderId="13" xfId="0" applyFont="1" applyBorder="1" applyAlignment="1">
      <alignment horizontal="center" vertical="center" wrapText="1"/>
    </xf>
    <xf numFmtId="0" fontId="0" fillId="8" borderId="1" xfId="0" applyFill="1" applyBorder="1" applyAlignment="1">
      <alignment horizontal="center"/>
    </xf>
    <xf numFmtId="0" fontId="15" fillId="8" borderId="1" xfId="0" applyFont="1" applyFill="1" applyBorder="1" applyAlignment="1" applyProtection="1">
      <alignment horizontal="center"/>
      <protection locked="0"/>
    </xf>
    <xf numFmtId="0" fontId="0" fillId="9" borderId="2" xfId="0" applyFill="1" applyBorder="1" applyAlignment="1">
      <alignment horizontal="center"/>
    </xf>
    <xf numFmtId="0" fontId="0" fillId="8" borderId="15" xfId="0" applyFill="1" applyBorder="1" applyAlignment="1">
      <alignment horizontal="center"/>
    </xf>
    <xf numFmtId="0" fontId="3" fillId="2" borderId="15" xfId="0" applyFont="1" applyFill="1" applyBorder="1" applyAlignment="1" applyProtection="1">
      <alignment horizontal="center"/>
      <protection locked="0"/>
    </xf>
    <xf numFmtId="0" fontId="2" fillId="0" borderId="1" xfId="0" applyFont="1" applyBorder="1"/>
    <xf numFmtId="0" fontId="2" fillId="7" borderId="14" xfId="0" applyFont="1" applyFill="1" applyBorder="1" applyAlignment="1">
      <alignment horizontal="center" wrapText="1"/>
    </xf>
    <xf numFmtId="0" fontId="2" fillId="2" borderId="2" xfId="0" applyFont="1" applyFill="1" applyBorder="1" applyAlignment="1" applyProtection="1">
      <alignment horizontal="left"/>
      <protection locked="0"/>
    </xf>
    <xf numFmtId="9" fontId="16" fillId="0" borderId="1" xfId="0" applyNumberFormat="1" applyFont="1" applyBorder="1" applyAlignment="1">
      <alignment horizontal="center"/>
    </xf>
    <xf numFmtId="0" fontId="2" fillId="2" borderId="1" xfId="0" applyFont="1" applyFill="1" applyBorder="1" applyAlignment="1" applyProtection="1">
      <alignment horizontal="left"/>
      <protection locked="0"/>
    </xf>
    <xf numFmtId="0" fontId="0" fillId="3" borderId="4" xfId="0" applyFill="1" applyBorder="1"/>
    <xf numFmtId="9" fontId="7" fillId="0" borderId="1" xfId="1" applyFont="1" applyBorder="1" applyAlignment="1" applyProtection="1">
      <alignment horizontal="center"/>
      <protection locked="0"/>
    </xf>
    <xf numFmtId="0" fontId="17" fillId="0" borderId="0" xfId="0" applyFont="1"/>
    <xf numFmtId="0" fontId="3" fillId="2" borderId="2" xfId="0" applyFont="1" applyFill="1" applyBorder="1" applyAlignment="1" applyProtection="1">
      <alignment horizontal="center"/>
      <protection locked="0"/>
    </xf>
    <xf numFmtId="9" fontId="0" fillId="3" borderId="4" xfId="1" applyFont="1" applyFill="1" applyBorder="1" applyAlignment="1" applyProtection="1"/>
    <xf numFmtId="9" fontId="0" fillId="3" borderId="2" xfId="1" applyFont="1" applyFill="1" applyBorder="1" applyAlignment="1" applyProtection="1"/>
    <xf numFmtId="9" fontId="13" fillId="4" borderId="1" xfId="1" applyFont="1" applyFill="1" applyBorder="1" applyAlignment="1" applyProtection="1">
      <alignment horizontal="center" vertical="center" wrapText="1"/>
    </xf>
    <xf numFmtId="1" fontId="9" fillId="4" borderId="1" xfId="1" applyNumberFormat="1" applyFont="1" applyFill="1" applyBorder="1" applyAlignment="1" applyProtection="1">
      <alignment horizontal="center" vertical="center" wrapText="1"/>
    </xf>
    <xf numFmtId="1" fontId="10" fillId="4" borderId="1" xfId="1" applyNumberFormat="1" applyFont="1" applyFill="1" applyBorder="1" applyAlignment="1" applyProtection="1">
      <alignment horizontal="center" vertical="center" wrapText="1"/>
    </xf>
    <xf numFmtId="0" fontId="13" fillId="4" borderId="1" xfId="0" applyFont="1" applyFill="1" applyBorder="1" applyAlignment="1">
      <alignment horizontal="center" vertical="center" wrapText="1"/>
    </xf>
    <xf numFmtId="1" fontId="13" fillId="4" borderId="1" xfId="1" applyNumberFormat="1" applyFont="1" applyFill="1" applyBorder="1" applyAlignment="1" applyProtection="1">
      <alignment horizontal="center" vertical="center" wrapText="1"/>
    </xf>
    <xf numFmtId="0" fontId="11" fillId="0" borderId="1" xfId="0" applyFont="1" applyBorder="1"/>
    <xf numFmtId="0" fontId="18" fillId="0" borderId="1" xfId="0" applyFont="1" applyBorder="1" applyAlignment="1" applyProtection="1">
      <alignment horizontal="center" vertical="center" wrapText="1"/>
      <protection locked="0"/>
    </xf>
    <xf numFmtId="0" fontId="19" fillId="0" borderId="0" xfId="0" applyFont="1" applyAlignment="1">
      <alignment horizontal="center"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1" fontId="10" fillId="4" borderId="1" xfId="0" applyNumberFormat="1"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0" fontId="11" fillId="10" borderId="1" xfId="0" applyFont="1" applyFill="1" applyBorder="1" applyAlignment="1">
      <alignment horizontal="center" vertical="center" wrapText="1"/>
    </xf>
    <xf numFmtId="1" fontId="13" fillId="10" borderId="1" xfId="1" applyNumberFormat="1" applyFont="1" applyFill="1" applyBorder="1" applyAlignment="1" applyProtection="1">
      <alignment horizontal="center" vertical="center" wrapText="1"/>
      <protection locked="0"/>
    </xf>
    <xf numFmtId="0" fontId="11" fillId="8" borderId="1" xfId="0" applyFont="1" applyFill="1" applyBorder="1" applyAlignment="1">
      <alignment horizontal="center" vertical="center" wrapText="1"/>
    </xf>
    <xf numFmtId="1" fontId="13" fillId="8" borderId="1" xfId="1" applyNumberFormat="1" applyFont="1" applyFill="1" applyBorder="1" applyAlignment="1" applyProtection="1">
      <alignment horizontal="center" vertical="center" wrapText="1"/>
      <protection locked="0"/>
    </xf>
    <xf numFmtId="0" fontId="11" fillId="11" borderId="1" xfId="0" applyFont="1" applyFill="1" applyBorder="1" applyAlignment="1">
      <alignment horizontal="center" vertical="center" wrapText="1"/>
    </xf>
    <xf numFmtId="1" fontId="13" fillId="11" borderId="1" xfId="1" applyNumberFormat="1" applyFont="1" applyFill="1" applyBorder="1" applyAlignment="1" applyProtection="1">
      <alignment horizontal="center" vertical="center" wrapText="1"/>
      <protection locked="0"/>
    </xf>
    <xf numFmtId="0" fontId="22" fillId="0" borderId="0" xfId="0" applyFont="1"/>
    <xf numFmtId="0" fontId="11" fillId="7" borderId="1" xfId="0" applyFont="1" applyFill="1" applyBorder="1"/>
    <xf numFmtId="0" fontId="0" fillId="7" borderId="0" xfId="0" applyFill="1"/>
    <xf numFmtId="0" fontId="11" fillId="0" borderId="0" xfId="0" applyFont="1" applyAlignment="1">
      <alignment horizontal="center" vertical="center" wrapText="1"/>
    </xf>
    <xf numFmtId="0" fontId="0" fillId="0" borderId="10" xfId="0" applyBorder="1" applyAlignment="1">
      <alignment horizontal="center"/>
    </xf>
    <xf numFmtId="0" fontId="0" fillId="0" borderId="12" xfId="0" applyBorder="1" applyAlignment="1">
      <alignment horizontal="center"/>
    </xf>
    <xf numFmtId="0" fontId="0" fillId="9" borderId="2" xfId="0" applyFill="1" applyBorder="1" applyAlignment="1">
      <alignment horizontal="center"/>
    </xf>
    <xf numFmtId="0" fontId="0" fillId="9" borderId="4" xfId="0" applyFill="1" applyBorder="1" applyAlignment="1">
      <alignment horizontal="center"/>
    </xf>
    <xf numFmtId="0" fontId="0" fillId="0" borderId="1" xfId="0" applyBorder="1" applyAlignment="1">
      <alignment horizontal="center" wrapText="1"/>
    </xf>
    <xf numFmtId="0" fontId="0" fillId="9" borderId="7" xfId="0" applyFill="1" applyBorder="1" applyAlignment="1">
      <alignment horizontal="center"/>
    </xf>
    <xf numFmtId="0" fontId="0" fillId="9" borderId="10" xfId="0" applyFill="1" applyBorder="1" applyAlignment="1">
      <alignment horizontal="center"/>
    </xf>
    <xf numFmtId="0" fontId="3" fillId="2"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0" fillId="9" borderId="12" xfId="0" applyFill="1" applyBorder="1" applyAlignment="1">
      <alignment horizontal="center"/>
    </xf>
    <xf numFmtId="0" fontId="0" fillId="3" borderId="2" xfId="0" applyFill="1" applyBorder="1" applyAlignment="1">
      <alignment horizontal="center"/>
    </xf>
    <xf numFmtId="0" fontId="0" fillId="3" borderId="4" xfId="0" applyFill="1" applyBorder="1" applyAlignment="1">
      <alignment horizontal="center"/>
    </xf>
    <xf numFmtId="9" fontId="8" fillId="0" borderId="7" xfId="0" applyNumberFormat="1" applyFont="1" applyBorder="1" applyAlignment="1" applyProtection="1">
      <alignment horizontal="center" vertical="center"/>
      <protection locked="0"/>
    </xf>
    <xf numFmtId="9" fontId="8" fillId="0" borderId="8" xfId="0" applyNumberFormat="1" applyFont="1" applyBorder="1" applyAlignment="1" applyProtection="1">
      <alignment horizontal="center" vertical="center"/>
      <protection locked="0"/>
    </xf>
    <xf numFmtId="9" fontId="8" fillId="0" borderId="9" xfId="0" applyNumberFormat="1" applyFont="1" applyBorder="1" applyAlignment="1" applyProtection="1">
      <alignment horizontal="center" vertical="center"/>
      <protection locked="0"/>
    </xf>
    <xf numFmtId="9" fontId="8" fillId="0" borderId="10" xfId="0" applyNumberFormat="1" applyFont="1" applyBorder="1" applyAlignment="1" applyProtection="1">
      <alignment horizontal="center" vertical="center"/>
      <protection locked="0"/>
    </xf>
    <xf numFmtId="9" fontId="8" fillId="0" borderId="11" xfId="0" applyNumberFormat="1" applyFont="1" applyBorder="1" applyAlignment="1" applyProtection="1">
      <alignment horizontal="center" vertical="center"/>
      <protection locked="0"/>
    </xf>
    <xf numFmtId="9" fontId="8" fillId="0" borderId="12" xfId="0" applyNumberFormat="1" applyFont="1" applyBorder="1" applyAlignment="1" applyProtection="1">
      <alignment horizontal="center" vertical="center"/>
      <protection locked="0"/>
    </xf>
    <xf numFmtId="1" fontId="6" fillId="0" borderId="1" xfId="0" applyNumberFormat="1" applyFont="1" applyBorder="1" applyAlignment="1" applyProtection="1">
      <alignment horizontal="center"/>
      <protection locked="0"/>
    </xf>
    <xf numFmtId="0" fontId="6" fillId="0" borderId="1" xfId="0" applyFont="1" applyBorder="1" applyAlignment="1" applyProtection="1">
      <alignment horizontal="center"/>
      <protection locked="0"/>
    </xf>
    <xf numFmtId="1" fontId="7" fillId="0" borderId="1" xfId="0" applyNumberFormat="1" applyFont="1" applyBorder="1" applyAlignment="1" applyProtection="1">
      <alignment horizontal="center"/>
      <protection locked="0"/>
    </xf>
    <xf numFmtId="0" fontId="7" fillId="0" borderId="1" xfId="0" applyFont="1" applyBorder="1" applyAlignment="1" applyProtection="1">
      <alignment horizontal="center"/>
      <protection locked="0"/>
    </xf>
    <xf numFmtId="0" fontId="6" fillId="0" borderId="1" xfId="0" applyFont="1" applyBorder="1" applyAlignment="1">
      <alignment horizontal="center"/>
    </xf>
    <xf numFmtId="0" fontId="7" fillId="0" borderId="1" xfId="0" applyFont="1" applyBorder="1" applyAlignment="1">
      <alignment horizontal="center"/>
    </xf>
    <xf numFmtId="0" fontId="6" fillId="0" borderId="1" xfId="0" applyFont="1" applyBorder="1"/>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0" fontId="0" fillId="0" borderId="2" xfId="0" applyBorder="1" applyAlignment="1" applyProtection="1">
      <alignment horizontal="center" shrinkToFit="1"/>
      <protection locked="0"/>
    </xf>
    <xf numFmtId="0" fontId="0" fillId="0" borderId="3" xfId="0" applyBorder="1" applyAlignment="1" applyProtection="1">
      <alignment horizontal="center" shrinkToFit="1"/>
      <protection locked="0"/>
    </xf>
    <xf numFmtId="0" fontId="0" fillId="0" borderId="4" xfId="0" applyBorder="1" applyAlignment="1" applyProtection="1">
      <alignment horizontal="center" shrinkToFit="1"/>
      <protection locked="0"/>
    </xf>
    <xf numFmtId="164" fontId="0" fillId="0" borderId="2" xfId="0" applyNumberFormat="1" applyBorder="1" applyAlignment="1" applyProtection="1">
      <alignment horizontal="center" shrinkToFit="1"/>
      <protection locked="0"/>
    </xf>
    <xf numFmtId="164" fontId="0" fillId="0" borderId="3" xfId="0" applyNumberFormat="1" applyBorder="1" applyAlignment="1" applyProtection="1">
      <alignment horizontal="center" shrinkToFit="1"/>
      <protection locked="0"/>
    </xf>
    <xf numFmtId="164" fontId="0" fillId="0" borderId="4" xfId="0" applyNumberFormat="1" applyBorder="1" applyAlignment="1" applyProtection="1">
      <alignment horizontal="center" shrinkToFit="1"/>
      <protection locked="0"/>
    </xf>
    <xf numFmtId="1" fontId="0" fillId="0" borderId="2" xfId="0" applyNumberFormat="1" applyBorder="1" applyAlignment="1" applyProtection="1">
      <alignment horizontal="center" shrinkToFit="1"/>
      <protection locked="0"/>
    </xf>
    <xf numFmtId="1" fontId="0" fillId="0" borderId="3" xfId="0" applyNumberFormat="1" applyBorder="1" applyAlignment="1" applyProtection="1">
      <alignment horizontal="center" shrinkToFit="1"/>
      <protection locked="0"/>
    </xf>
    <xf numFmtId="1" fontId="0" fillId="0" borderId="4" xfId="0" applyNumberFormat="1" applyBorder="1" applyAlignment="1" applyProtection="1">
      <alignment horizontal="center" shrinkToFit="1"/>
      <protection locked="0"/>
    </xf>
    <xf numFmtId="0" fontId="0" fillId="0" borderId="5" xfId="0" applyBorder="1" applyAlignment="1">
      <alignment horizontal="right"/>
    </xf>
    <xf numFmtId="0" fontId="0" fillId="0" borderId="6" xfId="0" applyBorder="1" applyAlignment="1">
      <alignment horizontal="right"/>
    </xf>
    <xf numFmtId="0" fontId="4"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13" fillId="5" borderId="14" xfId="0" applyFont="1" applyFill="1" applyBorder="1" applyAlignment="1">
      <alignment horizontal="center" vertical="center" textRotation="90" wrapText="1"/>
    </xf>
    <xf numFmtId="0" fontId="13" fillId="5" borderId="13" xfId="0" applyFont="1" applyFill="1" applyBorder="1" applyAlignment="1">
      <alignment horizontal="center" vertical="center" textRotation="90" wrapText="1"/>
    </xf>
    <xf numFmtId="0" fontId="13" fillId="5" borderId="15" xfId="0" applyFont="1" applyFill="1" applyBorder="1" applyAlignment="1">
      <alignment horizontal="center" vertical="center" textRotation="90" wrapText="1"/>
    </xf>
  </cellXfs>
  <cellStyles count="2">
    <cellStyle name="Normal" xfId="0" builtinId="0"/>
    <cellStyle name="Percent" xfId="1" builtinId="5"/>
  </cellStyles>
  <dxfs count="8">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3A52-2825-4A15-AA5F-67FC4CC20A03}">
  <dimension ref="A1:L58"/>
  <sheetViews>
    <sheetView topLeftCell="B30" zoomScale="90" zoomScaleNormal="90" workbookViewId="0">
      <selection activeCell="D59" sqref="D59"/>
    </sheetView>
  </sheetViews>
  <sheetFormatPr defaultRowHeight="14.5" x14ac:dyDescent="0.35"/>
  <cols>
    <col min="1" max="1" width="7.1796875" customWidth="1"/>
    <col min="2" max="2" width="48.54296875" customWidth="1"/>
    <col min="3" max="3" width="40.54296875" customWidth="1"/>
    <col min="4" max="4" width="15.54296875" customWidth="1"/>
    <col min="5" max="5" width="7.81640625" customWidth="1"/>
    <col min="6" max="6" width="5.1796875" customWidth="1"/>
    <col min="7" max="9" width="6.1796875" customWidth="1"/>
    <col min="10" max="10" width="2" customWidth="1"/>
    <col min="11" max="11" width="61.54296875" customWidth="1"/>
    <col min="12" max="12" width="12.54296875" customWidth="1"/>
  </cols>
  <sheetData>
    <row r="1" spans="1:4" x14ac:dyDescent="0.35">
      <c r="A1">
        <v>1</v>
      </c>
      <c r="B1" t="s">
        <v>0</v>
      </c>
    </row>
    <row r="2" spans="1:4" x14ac:dyDescent="0.35">
      <c r="A2">
        <v>2</v>
      </c>
      <c r="B2" t="s">
        <v>1</v>
      </c>
    </row>
    <row r="3" spans="1:4" x14ac:dyDescent="0.35">
      <c r="A3">
        <v>3</v>
      </c>
      <c r="B3" t="s">
        <v>2</v>
      </c>
    </row>
    <row r="4" spans="1:4" x14ac:dyDescent="0.35">
      <c r="A4">
        <v>4</v>
      </c>
      <c r="B4" t="s">
        <v>3</v>
      </c>
    </row>
    <row r="5" spans="1:4" x14ac:dyDescent="0.35">
      <c r="A5">
        <v>5</v>
      </c>
      <c r="B5" t="s">
        <v>4</v>
      </c>
    </row>
    <row r="6" spans="1:4" x14ac:dyDescent="0.35">
      <c r="A6">
        <v>6</v>
      </c>
      <c r="B6" t="s">
        <v>5</v>
      </c>
    </row>
    <row r="7" spans="1:4" x14ac:dyDescent="0.35">
      <c r="A7">
        <v>7</v>
      </c>
      <c r="B7" t="s">
        <v>6</v>
      </c>
    </row>
    <row r="8" spans="1:4" x14ac:dyDescent="0.35">
      <c r="A8">
        <v>8</v>
      </c>
      <c r="B8" t="s">
        <v>7</v>
      </c>
    </row>
    <row r="9" spans="1:4" x14ac:dyDescent="0.35">
      <c r="A9">
        <v>9</v>
      </c>
      <c r="B9" t="s">
        <v>8</v>
      </c>
    </row>
    <row r="10" spans="1:4" x14ac:dyDescent="0.35">
      <c r="A10">
        <v>10</v>
      </c>
      <c r="B10" t="s">
        <v>8</v>
      </c>
    </row>
    <row r="11" spans="1:4" x14ac:dyDescent="0.35">
      <c r="A11">
        <v>11</v>
      </c>
      <c r="B11" t="s">
        <v>9</v>
      </c>
    </row>
    <row r="14" spans="1:4" x14ac:dyDescent="0.35">
      <c r="B14" t="s">
        <v>10</v>
      </c>
      <c r="C14" s="60"/>
      <c r="D14" s="61"/>
    </row>
    <row r="15" spans="1:4" x14ac:dyDescent="0.35">
      <c r="B15" t="s">
        <v>11</v>
      </c>
      <c r="C15" s="60"/>
      <c r="D15" s="61"/>
    </row>
    <row r="16" spans="1:4" x14ac:dyDescent="0.35">
      <c r="B16" t="s">
        <v>12</v>
      </c>
      <c r="C16" s="60"/>
      <c r="D16" s="61"/>
    </row>
    <row r="17" spans="2:12" x14ac:dyDescent="0.35">
      <c r="B17" t="s">
        <v>13</v>
      </c>
      <c r="C17" s="60"/>
      <c r="D17" s="61"/>
    </row>
    <row r="18" spans="2:12" x14ac:dyDescent="0.35">
      <c r="B18" t="s">
        <v>14</v>
      </c>
      <c r="C18" s="60"/>
      <c r="D18" s="61"/>
    </row>
    <row r="19" spans="2:12" x14ac:dyDescent="0.35">
      <c r="B19" t="s">
        <v>15</v>
      </c>
      <c r="C19" s="60"/>
      <c r="D19" s="61"/>
    </row>
    <row r="20" spans="2:12" x14ac:dyDescent="0.35">
      <c r="B20" t="s">
        <v>16</v>
      </c>
      <c r="C20" s="60"/>
      <c r="D20" s="61"/>
    </row>
    <row r="21" spans="2:12" x14ac:dyDescent="0.35">
      <c r="B21" t="s">
        <v>17</v>
      </c>
      <c r="C21" s="60"/>
      <c r="D21" s="61"/>
    </row>
    <row r="22" spans="2:12" ht="14.5" customHeight="1" x14ac:dyDescent="0.35"/>
    <row r="23" spans="2:12" ht="29.25" customHeight="1" x14ac:dyDescent="0.35">
      <c r="B23" s="20" t="s">
        <v>18</v>
      </c>
      <c r="C23" s="11" t="s">
        <v>19</v>
      </c>
      <c r="D23" s="11" t="s">
        <v>20</v>
      </c>
      <c r="E23" s="63"/>
      <c r="F23" s="64"/>
      <c r="G23" s="57" t="s">
        <v>21</v>
      </c>
      <c r="H23" s="57"/>
      <c r="K23" s="21" t="s">
        <v>133</v>
      </c>
    </row>
    <row r="24" spans="2:12" x14ac:dyDescent="0.35">
      <c r="B24" t="str">
        <f>'3. Mgment - Training - Programs'!A3</f>
        <v>1.1  Management commitment to welfare</v>
      </c>
      <c r="C24" s="18">
        <f>'3. Mgment - Training - Programs'!D3</f>
        <v>30</v>
      </c>
      <c r="D24" s="19">
        <v>0</v>
      </c>
      <c r="E24" s="59"/>
      <c r="F24" s="62"/>
      <c r="G24" s="53" t="str">
        <f>IF(L24&gt;1,"ERROR","SCORE OK")</f>
        <v>SCORE OK</v>
      </c>
      <c r="H24" s="54"/>
      <c r="K24" s="22"/>
      <c r="L24" s="23">
        <f>D24/C24</f>
        <v>0</v>
      </c>
    </row>
    <row r="25" spans="2:12" x14ac:dyDescent="0.35">
      <c r="B25" t="str">
        <f>'3. Mgment - Training - Programs'!A4</f>
        <v>1.2  Veterinary Care</v>
      </c>
      <c r="C25" s="15">
        <f>'3. Mgment - Training - Programs'!D4</f>
        <v>20</v>
      </c>
      <c r="D25" s="1">
        <v>0</v>
      </c>
      <c r="E25" s="55"/>
      <c r="F25" s="56"/>
      <c r="G25" s="53" t="str">
        <f t="shared" ref="G25:G52" si="0">IF(L25&gt;1,"ERROR","SCORE OK")</f>
        <v>SCORE OK</v>
      </c>
      <c r="H25" s="54"/>
      <c r="K25" s="22"/>
      <c r="L25" s="23">
        <f t="shared" ref="L25:L52" si="1">D25/C25</f>
        <v>0</v>
      </c>
    </row>
    <row r="26" spans="2:12" x14ac:dyDescent="0.35">
      <c r="B26" t="str">
        <f>'3. Mgment - Training - Programs'!A5</f>
        <v>1.3  Adequate Diet and Nutrition</v>
      </c>
      <c r="C26" s="15">
        <f>'3. Mgment - Training - Programs'!D5</f>
        <v>30</v>
      </c>
      <c r="D26" s="1">
        <v>0</v>
      </c>
      <c r="E26" s="55"/>
      <c r="F26" s="56"/>
      <c r="G26" s="53" t="str">
        <f t="shared" si="0"/>
        <v>SCORE OK</v>
      </c>
      <c r="H26" s="54"/>
      <c r="K26" s="22"/>
      <c r="L26" s="23">
        <f t="shared" si="1"/>
        <v>0</v>
      </c>
    </row>
    <row r="27" spans="2:12" x14ac:dyDescent="0.35">
      <c r="B27" t="str">
        <f>'3. Mgment - Training - Programs'!A6</f>
        <v>1.4 Animal Abuse Reporting</v>
      </c>
      <c r="C27" s="15">
        <f>'3. Mgment - Training - Programs'!D6</f>
        <v>30</v>
      </c>
      <c r="D27" s="1">
        <v>0</v>
      </c>
      <c r="E27" s="55"/>
      <c r="F27" s="56"/>
      <c r="G27" s="53" t="str">
        <f t="shared" si="0"/>
        <v>SCORE OK</v>
      </c>
      <c r="H27" s="54"/>
      <c r="K27" s="22"/>
      <c r="L27" s="23">
        <f t="shared" si="1"/>
        <v>0</v>
      </c>
    </row>
    <row r="28" spans="2:12" x14ac:dyDescent="0.35">
      <c r="B28" t="str">
        <f>'3. Mgment - Training - Programs'!A9</f>
        <v>2.1  Poultry Welfare Training and Documentation</v>
      </c>
      <c r="C28" s="15">
        <f>'3. Mgment - Training - Programs'!D9</f>
        <v>30</v>
      </c>
      <c r="D28" s="1">
        <v>0</v>
      </c>
      <c r="E28" s="55"/>
      <c r="F28" s="56"/>
      <c r="G28" s="53" t="str">
        <f t="shared" si="0"/>
        <v>SCORE OK</v>
      </c>
      <c r="H28" s="54"/>
      <c r="K28" s="22"/>
      <c r="L28" s="23">
        <f t="shared" si="1"/>
        <v>0</v>
      </c>
    </row>
    <row r="29" spans="2:12" x14ac:dyDescent="0.35">
      <c r="B29" t="str">
        <f>'3. Mgment - Training - Programs'!A10</f>
        <v>2.2  Euthanasia Training and Documentation</v>
      </c>
      <c r="C29" s="15">
        <f>'3. Mgment - Training - Programs'!D10</f>
        <v>30</v>
      </c>
      <c r="D29" s="1">
        <v>0</v>
      </c>
      <c r="E29" s="55"/>
      <c r="F29" s="56"/>
      <c r="G29" s="53" t="str">
        <f t="shared" si="0"/>
        <v>SCORE OK</v>
      </c>
      <c r="H29" s="54"/>
      <c r="K29" s="22"/>
      <c r="L29" s="23">
        <f t="shared" si="1"/>
        <v>0</v>
      </c>
    </row>
    <row r="30" spans="2:12" x14ac:dyDescent="0.35">
      <c r="B30" t="str">
        <f>'3. Mgment - Training - Programs'!A12</f>
        <v>3.1  Emergency Response Plan</v>
      </c>
      <c r="C30" s="15">
        <f>'3. Mgment - Training - Programs'!D12</f>
        <v>20</v>
      </c>
      <c r="D30" s="1">
        <v>0</v>
      </c>
      <c r="E30" s="55"/>
      <c r="F30" s="56"/>
      <c r="G30" s="53" t="str">
        <f t="shared" si="0"/>
        <v>SCORE OK</v>
      </c>
      <c r="H30" s="54"/>
      <c r="K30" s="22"/>
      <c r="L30" s="23">
        <f t="shared" si="1"/>
        <v>0</v>
      </c>
    </row>
    <row r="31" spans="2:12" x14ac:dyDescent="0.35">
      <c r="B31" t="str">
        <f>'3. Mgment - Training - Programs'!A14</f>
        <v>3.2  Health</v>
      </c>
      <c r="C31" s="15">
        <f>'3. Mgment - Training - Programs'!D14</f>
        <v>10</v>
      </c>
      <c r="D31" s="1">
        <v>0</v>
      </c>
      <c r="E31" s="55"/>
      <c r="F31" s="56"/>
      <c r="G31" s="53" t="str">
        <f t="shared" si="0"/>
        <v>SCORE OK</v>
      </c>
      <c r="H31" s="54"/>
      <c r="K31" s="22"/>
      <c r="L31" s="23">
        <f t="shared" si="1"/>
        <v>0</v>
      </c>
    </row>
    <row r="32" spans="2:12" x14ac:dyDescent="0.35">
      <c r="B32" t="str">
        <f>'3. Mgment - Training - Programs'!A15</f>
        <v>3.3  Biosecurity</v>
      </c>
      <c r="C32" s="15">
        <f>'3. Mgment - Training - Programs'!D15</f>
        <v>10</v>
      </c>
      <c r="D32" s="1">
        <v>0</v>
      </c>
      <c r="E32" s="55"/>
      <c r="F32" s="56"/>
      <c r="G32" s="53" t="str">
        <f t="shared" si="0"/>
        <v>SCORE OK</v>
      </c>
      <c r="H32" s="54"/>
      <c r="K32" s="22"/>
      <c r="L32" s="23">
        <f t="shared" si="1"/>
        <v>0</v>
      </c>
    </row>
    <row r="33" spans="2:12" x14ac:dyDescent="0.35">
      <c r="B33" t="str">
        <f>'3. Mgment - Training - Programs'!A16</f>
        <v>3.4  Flock treatment program</v>
      </c>
      <c r="C33" s="15">
        <f>'3. Mgment - Training - Programs'!D16</f>
        <v>15</v>
      </c>
      <c r="D33" s="1">
        <v>0</v>
      </c>
      <c r="E33" s="55"/>
      <c r="F33" s="56"/>
      <c r="G33" s="53" t="str">
        <f t="shared" si="0"/>
        <v>SCORE OK</v>
      </c>
      <c r="H33" s="54"/>
      <c r="K33" s="22"/>
      <c r="L33" s="23">
        <f t="shared" si="1"/>
        <v>0</v>
      </c>
    </row>
    <row r="34" spans="2:12" x14ac:dyDescent="0.35">
      <c r="B34" t="str">
        <f>'3. Mgment - Training - Programs'!A17</f>
        <v>3.5  Secondary Beak Conditioning Protocol and Training</v>
      </c>
      <c r="C34" s="15">
        <f>'3. Mgment - Training - Programs'!D17</f>
        <v>10</v>
      </c>
      <c r="D34" s="1">
        <v>0</v>
      </c>
      <c r="E34" s="55"/>
      <c r="F34" s="56"/>
      <c r="G34" s="53" t="str">
        <f t="shared" si="0"/>
        <v>SCORE OK</v>
      </c>
      <c r="H34" s="54"/>
      <c r="K34" s="22"/>
      <c r="L34" s="23">
        <f t="shared" si="1"/>
        <v>0</v>
      </c>
    </row>
    <row r="35" spans="2:12" x14ac:dyDescent="0.35">
      <c r="B35" t="str">
        <f>'3. Mgment - Training - Programs'!A18</f>
        <v>3.6  Feed Withdrawal </v>
      </c>
      <c r="C35" s="15">
        <f>'3. Mgment - Training - Programs'!D18</f>
        <v>15</v>
      </c>
      <c r="D35" s="1">
        <v>0</v>
      </c>
      <c r="E35" s="55"/>
      <c r="F35" s="56"/>
      <c r="G35" s="53" t="str">
        <f t="shared" si="0"/>
        <v>SCORE OK</v>
      </c>
      <c r="H35" s="54"/>
      <c r="K35" s="22"/>
      <c r="L35" s="23">
        <f t="shared" si="1"/>
        <v>0</v>
      </c>
    </row>
    <row r="36" spans="2:12" x14ac:dyDescent="0.35">
      <c r="B36" t="str">
        <f>'4. On-Farm BMP'!A3</f>
        <v>4.1  Access to Drinking Water</v>
      </c>
      <c r="C36" s="15">
        <f>'4. On-Farm BMP'!D3</f>
        <v>20</v>
      </c>
      <c r="D36" s="1">
        <v>0</v>
      </c>
      <c r="E36" s="55"/>
      <c r="F36" s="56"/>
      <c r="G36" s="53" t="str">
        <f t="shared" si="0"/>
        <v>SCORE OK</v>
      </c>
      <c r="H36" s="54"/>
      <c r="K36" s="22"/>
      <c r="L36" s="23">
        <f t="shared" si="1"/>
        <v>0</v>
      </c>
    </row>
    <row r="37" spans="2:12" x14ac:dyDescent="0.35">
      <c r="B37" t="str">
        <f>'4. On-Farm BMP'!A4</f>
        <v>4.2  Access to Feed</v>
      </c>
      <c r="C37" s="15">
        <f>'4. On-Farm BMP'!D4</f>
        <v>20</v>
      </c>
      <c r="D37" s="1">
        <v>0</v>
      </c>
      <c r="E37" s="55"/>
      <c r="F37" s="56"/>
      <c r="G37" s="53" t="str">
        <f t="shared" si="0"/>
        <v>SCORE OK</v>
      </c>
      <c r="H37" s="54"/>
      <c r="K37" s="22"/>
      <c r="L37" s="23">
        <f t="shared" si="1"/>
        <v>0</v>
      </c>
    </row>
    <row r="38" spans="2:12" x14ac:dyDescent="0.35">
      <c r="B38" t="str">
        <f>'4. On-Farm BMP'!A7</f>
        <v>5.1  Housing Condition</v>
      </c>
      <c r="C38" s="15">
        <f>'4. On-Farm BMP'!D7</f>
        <v>10</v>
      </c>
      <c r="D38" s="1">
        <v>0</v>
      </c>
      <c r="E38" s="55"/>
      <c r="F38" s="56"/>
      <c r="G38" s="53" t="str">
        <f t="shared" si="0"/>
        <v>SCORE OK</v>
      </c>
      <c r="H38" s="54"/>
      <c r="K38" s="22"/>
      <c r="L38" s="23">
        <f t="shared" si="1"/>
        <v>0</v>
      </c>
    </row>
    <row r="39" spans="2:12" x14ac:dyDescent="0.35">
      <c r="B39" t="str">
        <f>'4. On-Farm BMP'!A8</f>
        <v>5.2  Pest Control</v>
      </c>
      <c r="C39" s="15">
        <f>'4. On-Farm BMP'!D8</f>
        <v>10</v>
      </c>
      <c r="D39" s="1">
        <v>0</v>
      </c>
      <c r="E39" s="55"/>
      <c r="F39" s="56"/>
      <c r="G39" s="53" t="str">
        <f t="shared" si="0"/>
        <v>SCORE OK</v>
      </c>
      <c r="H39" s="54"/>
      <c r="K39" s="22"/>
      <c r="L39" s="23">
        <f t="shared" si="1"/>
        <v>0</v>
      </c>
    </row>
    <row r="40" spans="2:12" x14ac:dyDescent="0.35">
      <c r="B40" t="str">
        <f>'4. On-Farm BMP'!A9</f>
        <v>5.3  Ventilation</v>
      </c>
      <c r="C40" s="15">
        <f>'4. On-Farm BMP'!D9</f>
        <v>20</v>
      </c>
      <c r="D40" s="1">
        <v>0</v>
      </c>
      <c r="E40" s="55"/>
      <c r="F40" s="56"/>
      <c r="G40" s="53" t="str">
        <f t="shared" si="0"/>
        <v>SCORE OK</v>
      </c>
      <c r="H40" s="54"/>
      <c r="K40" s="22"/>
      <c r="L40" s="23">
        <f t="shared" si="1"/>
        <v>0</v>
      </c>
    </row>
    <row r="41" spans="2:12" x14ac:dyDescent="0.35">
      <c r="B41" t="str">
        <f>'4. On-Farm BMP'!A10</f>
        <v>5.4  Litter Moisture</v>
      </c>
      <c r="C41" s="15">
        <f>'4. On-Farm BMP'!D10</f>
        <v>20</v>
      </c>
      <c r="D41" s="1">
        <v>0</v>
      </c>
      <c r="E41" s="55"/>
      <c r="F41" s="56"/>
      <c r="G41" s="53" t="str">
        <f t="shared" si="0"/>
        <v>SCORE OK</v>
      </c>
      <c r="H41" s="54"/>
      <c r="K41" s="22"/>
      <c r="L41" s="23">
        <f t="shared" si="1"/>
        <v>0</v>
      </c>
    </row>
    <row r="42" spans="2:12" x14ac:dyDescent="0.35">
      <c r="B42" t="str">
        <f>'4. On-Farm BMP'!A12</f>
        <v>6.1  Inspection/Record Keeping</v>
      </c>
      <c r="C42" s="15">
        <f>'4. On-Farm BMP'!D12</f>
        <v>30</v>
      </c>
      <c r="D42" s="1">
        <v>0</v>
      </c>
      <c r="E42" s="55"/>
      <c r="F42" s="56"/>
      <c r="G42" s="53" t="str">
        <f t="shared" si="0"/>
        <v>SCORE OK</v>
      </c>
      <c r="H42" s="54"/>
      <c r="K42" s="22"/>
      <c r="L42" s="23">
        <f t="shared" si="1"/>
        <v>0</v>
      </c>
    </row>
    <row r="43" spans="2:12" x14ac:dyDescent="0.35">
      <c r="B43" t="str">
        <f>'4. On-Farm BMP'!A13</f>
        <v>6.2  On-Farm Euthanasia</v>
      </c>
      <c r="C43" s="15">
        <f>'4. On-Farm BMP'!D13</f>
        <v>45</v>
      </c>
      <c r="D43" s="1">
        <v>0</v>
      </c>
      <c r="E43" s="55"/>
      <c r="F43" s="56"/>
      <c r="G43" s="53" t="str">
        <f t="shared" si="0"/>
        <v>SCORE OK</v>
      </c>
      <c r="H43" s="54"/>
      <c r="K43" s="22"/>
      <c r="L43" s="23">
        <f t="shared" si="1"/>
        <v>0</v>
      </c>
    </row>
    <row r="44" spans="2:12" x14ac:dyDescent="0.35">
      <c r="B44" t="str">
        <f>'4. On-Farm BMP'!A15</f>
        <v>6.3  Lighting Program</v>
      </c>
      <c r="C44" s="15">
        <f>'4. On-Farm BMP'!D15</f>
        <v>30</v>
      </c>
      <c r="D44" s="1">
        <v>0</v>
      </c>
      <c r="E44" s="55"/>
      <c r="F44" s="56"/>
      <c r="G44" s="53" t="str">
        <f t="shared" si="0"/>
        <v>SCORE OK</v>
      </c>
      <c r="H44" s="54"/>
      <c r="K44" s="22"/>
      <c r="L44" s="23">
        <f t="shared" si="1"/>
        <v>0</v>
      </c>
    </row>
    <row r="45" spans="2:12" x14ac:dyDescent="0.35">
      <c r="B45" t="str">
        <f>'4. On-Farm BMP'!A16</f>
        <v>6.4  Acts of Willful Abuse</v>
      </c>
      <c r="C45" s="15">
        <f>'4. On-Farm BMP'!D16</f>
        <v>0</v>
      </c>
      <c r="D45" s="1">
        <v>0</v>
      </c>
      <c r="E45" s="30" t="str">
        <f>IF(D45="yes","AUDIT FAIL"," ")</f>
        <v xml:space="preserve"> </v>
      </c>
      <c r="F45" s="25"/>
      <c r="G45" s="53" t="str">
        <f>IF(E45="AUDIT FAIL","ERROR","SCORE OK")</f>
        <v>SCORE OK</v>
      </c>
      <c r="H45" s="54"/>
      <c r="I45" s="27" t="str">
        <f>IF(D45="yes","1","0")</f>
        <v>0</v>
      </c>
      <c r="K45" s="22"/>
      <c r="L45" s="17"/>
    </row>
    <row r="46" spans="2:12" x14ac:dyDescent="0.35">
      <c r="B46" t="str">
        <f>'4. On-Farm BMP'!A18</f>
        <v>7.1  Nest Space</v>
      </c>
      <c r="C46" s="15">
        <f>'4. On-Farm BMP'!D18</f>
        <v>20</v>
      </c>
      <c r="D46" s="1">
        <v>0</v>
      </c>
      <c r="E46" s="55"/>
      <c r="F46" s="56"/>
      <c r="G46" s="53" t="str">
        <f t="shared" si="0"/>
        <v>SCORE OK</v>
      </c>
      <c r="H46" s="54"/>
      <c r="K46" s="22"/>
      <c r="L46" s="23">
        <f t="shared" si="1"/>
        <v>0</v>
      </c>
    </row>
    <row r="47" spans="2:12" x14ac:dyDescent="0.35">
      <c r="B47" t="str">
        <f>'4. On-Farm BMP'!A19</f>
        <v>7.2  Nests/Ramps</v>
      </c>
      <c r="C47" s="15">
        <f>'4. On-Farm BMP'!D19</f>
        <v>20</v>
      </c>
      <c r="D47" s="1">
        <v>0</v>
      </c>
      <c r="E47" s="55"/>
      <c r="F47" s="56"/>
      <c r="G47" s="53" t="str">
        <f t="shared" si="0"/>
        <v>SCORE OK</v>
      </c>
      <c r="H47" s="54"/>
      <c r="K47" s="22"/>
      <c r="L47" s="23">
        <f t="shared" si="1"/>
        <v>0</v>
      </c>
    </row>
    <row r="48" spans="2:12" x14ac:dyDescent="0.35">
      <c r="B48" t="str">
        <f>'4. On-Farm BMP'!A20</f>
        <v>7.3 Space Allowance</v>
      </c>
      <c r="C48" s="15">
        <f>'4. On-Farm BMP'!D20</f>
        <v>20</v>
      </c>
      <c r="D48" s="1">
        <v>0</v>
      </c>
      <c r="E48" s="58"/>
      <c r="F48" s="56"/>
      <c r="G48" s="53" t="str">
        <f t="shared" si="0"/>
        <v>SCORE OK</v>
      </c>
      <c r="H48" s="54"/>
      <c r="K48" s="22"/>
      <c r="L48" s="23">
        <f t="shared" si="1"/>
        <v>0</v>
      </c>
    </row>
    <row r="49" spans="2:12" x14ac:dyDescent="0.35">
      <c r="B49" t="str">
        <f>'4. On-Farm BMP'!A21</f>
        <v>7.4  Flock Evaluation</v>
      </c>
      <c r="C49" s="15">
        <f>'4. On-Farm BMP'!D21</f>
        <v>60</v>
      </c>
      <c r="D49" s="28">
        <v>0</v>
      </c>
      <c r="E49" s="30" t="str">
        <f>IF(D49="yes","AUDIT FAIL"," ")</f>
        <v xml:space="preserve"> </v>
      </c>
      <c r="F49" s="29"/>
      <c r="G49" s="53" t="str">
        <f>IF(E49="AUDIT FAIL","ERROR","SCORE OK")</f>
        <v>SCORE OK</v>
      </c>
      <c r="H49" s="54"/>
      <c r="I49" s="27" t="str">
        <f>IF(D49="yes","1","0")</f>
        <v>0</v>
      </c>
      <c r="K49" s="22"/>
      <c r="L49" s="23">
        <f t="shared" si="1"/>
        <v>0</v>
      </c>
    </row>
    <row r="50" spans="2:12" x14ac:dyDescent="0.35">
      <c r="B50" t="str">
        <f>'4. On-Farm BMP'!A22</f>
        <v>7.5  Recovery Pen</v>
      </c>
      <c r="C50" s="15">
        <f>'4. On-Farm BMP'!D22</f>
        <v>50</v>
      </c>
      <c r="D50" s="1">
        <v>0</v>
      </c>
      <c r="E50" s="59"/>
      <c r="F50" s="56"/>
      <c r="G50" s="53" t="str">
        <f t="shared" si="0"/>
        <v>SCORE OK</v>
      </c>
      <c r="H50" s="54"/>
      <c r="K50" s="22"/>
      <c r="L50" s="23">
        <f t="shared" si="1"/>
        <v>0</v>
      </c>
    </row>
    <row r="51" spans="2:12" x14ac:dyDescent="0.35">
      <c r="B51" t="str">
        <f>'4. On-Farm BMP'!A23</f>
        <v>7.6  Secondary Beak Conditioning</v>
      </c>
      <c r="C51" s="15">
        <f>'4. On-Farm BMP'!D23</f>
        <v>20</v>
      </c>
      <c r="D51" s="1">
        <v>0</v>
      </c>
      <c r="E51" s="55"/>
      <c r="F51" s="56"/>
      <c r="G51" s="53" t="str">
        <f t="shared" si="0"/>
        <v>SCORE OK</v>
      </c>
      <c r="H51" s="54"/>
      <c r="K51" s="24"/>
      <c r="L51" s="23">
        <f t="shared" si="1"/>
        <v>0</v>
      </c>
    </row>
    <row r="52" spans="2:12" x14ac:dyDescent="0.35">
      <c r="B52" t="str">
        <f>'4. On-Farm BMP'!A24</f>
        <v>7.7  Bird Handling:</v>
      </c>
      <c r="C52" s="15">
        <f>'4. On-Farm BMP'!D24</f>
        <v>60</v>
      </c>
      <c r="D52" s="16">
        <f>SUM(D53:D58)</f>
        <v>0</v>
      </c>
      <c r="E52" s="55"/>
      <c r="F52" s="56"/>
      <c r="G52" s="53" t="str">
        <f t="shared" si="0"/>
        <v>SCORE OK</v>
      </c>
      <c r="H52" s="54"/>
      <c r="K52" s="24"/>
      <c r="L52" s="23">
        <f t="shared" si="1"/>
        <v>0</v>
      </c>
    </row>
    <row r="53" spans="2:12" x14ac:dyDescent="0.35">
      <c r="B53" s="3" t="str">
        <f>'4. On-Farm BMP'!A26</f>
        <v>7.71  Insemination REQUIRED ACTIVITY</v>
      </c>
      <c r="D53" s="1">
        <v>0</v>
      </c>
      <c r="K53" s="24"/>
      <c r="L53" s="17"/>
    </row>
    <row r="54" spans="2:12" x14ac:dyDescent="0.35">
      <c r="B54" s="3" t="str">
        <f>'4. On-Farm BMP'!A27</f>
        <v>7.72  Semen Collection REQUIRED ACTIVITY</v>
      </c>
      <c r="D54" s="1">
        <v>0</v>
      </c>
      <c r="K54" s="24"/>
      <c r="L54" s="17"/>
    </row>
    <row r="55" spans="2:12" x14ac:dyDescent="0.35">
      <c r="B55" s="3" t="str">
        <f>'4. On-Farm BMP'!A28</f>
        <v>7.73  Transportation - discretionary item</v>
      </c>
      <c r="D55" s="1">
        <v>0</v>
      </c>
      <c r="K55" s="24"/>
      <c r="L55" s="17"/>
    </row>
    <row r="56" spans="2:12" x14ac:dyDescent="0.35">
      <c r="B56" s="3" t="str">
        <f>'4. On-Farm BMP'!A29</f>
        <v>7.74  Vaccination/Blood and Sample Collection - discretionary item</v>
      </c>
      <c r="D56" s="1">
        <v>0</v>
      </c>
      <c r="K56" s="24"/>
      <c r="L56" s="17"/>
    </row>
    <row r="57" spans="2:12" x14ac:dyDescent="0.35">
      <c r="B57" s="3" t="str">
        <f>'4. On-Farm BMP'!A30</f>
        <v>7.75  Egg Collection - discretionary item</v>
      </c>
      <c r="D57" s="1">
        <v>0</v>
      </c>
      <c r="K57" s="24"/>
      <c r="L57" s="17"/>
    </row>
    <row r="58" spans="2:12" x14ac:dyDescent="0.35">
      <c r="B58" s="3" t="str">
        <f>'4. On-Farm BMP'!A31</f>
        <v>7.76  Bird Weighing/Tom Selection - discretionary item</v>
      </c>
      <c r="D58" s="1">
        <v>0</v>
      </c>
      <c r="K58" s="24"/>
      <c r="L58" s="17"/>
    </row>
  </sheetData>
  <mergeCells count="66">
    <mergeCell ref="C19:D19"/>
    <mergeCell ref="C14:D14"/>
    <mergeCell ref="C15:D15"/>
    <mergeCell ref="C16:D16"/>
    <mergeCell ref="C17:D17"/>
    <mergeCell ref="C18:D18"/>
    <mergeCell ref="E32:F32"/>
    <mergeCell ref="C20:D20"/>
    <mergeCell ref="C21:D21"/>
    <mergeCell ref="E24:F24"/>
    <mergeCell ref="E25:F25"/>
    <mergeCell ref="E26:F26"/>
    <mergeCell ref="E23:F23"/>
    <mergeCell ref="E27:F27"/>
    <mergeCell ref="E28:F28"/>
    <mergeCell ref="E29:F29"/>
    <mergeCell ref="E30:F30"/>
    <mergeCell ref="E31:F31"/>
    <mergeCell ref="E51:F51"/>
    <mergeCell ref="E52:F52"/>
    <mergeCell ref="G23:H23"/>
    <mergeCell ref="G24:H24"/>
    <mergeCell ref="G25:H25"/>
    <mergeCell ref="G26:H26"/>
    <mergeCell ref="G27:H27"/>
    <mergeCell ref="G28:H28"/>
    <mergeCell ref="G29:H29"/>
    <mergeCell ref="E46:F46"/>
    <mergeCell ref="E47:F47"/>
    <mergeCell ref="E48:F48"/>
    <mergeCell ref="E50:F50"/>
    <mergeCell ref="E39:F39"/>
    <mergeCell ref="E40:F40"/>
    <mergeCell ref="E41:F41"/>
    <mergeCell ref="G45:H45"/>
    <mergeCell ref="G46:H46"/>
    <mergeCell ref="G47:H47"/>
    <mergeCell ref="G36:H36"/>
    <mergeCell ref="G37:H37"/>
    <mergeCell ref="G38:H38"/>
    <mergeCell ref="G39:H39"/>
    <mergeCell ref="G40:H40"/>
    <mergeCell ref="G41:H41"/>
    <mergeCell ref="G42:H42"/>
    <mergeCell ref="G43:H43"/>
    <mergeCell ref="G44:H44"/>
    <mergeCell ref="G30:H30"/>
    <mergeCell ref="G31:H31"/>
    <mergeCell ref="G32:H32"/>
    <mergeCell ref="G33:H33"/>
    <mergeCell ref="G34:H34"/>
    <mergeCell ref="G35:H35"/>
    <mergeCell ref="E42:F42"/>
    <mergeCell ref="E43:F43"/>
    <mergeCell ref="E44:F44"/>
    <mergeCell ref="E33:F33"/>
    <mergeCell ref="E34:F34"/>
    <mergeCell ref="E35:F35"/>
    <mergeCell ref="E36:F36"/>
    <mergeCell ref="E37:F37"/>
    <mergeCell ref="E38:F38"/>
    <mergeCell ref="G48:H48"/>
    <mergeCell ref="G49:H49"/>
    <mergeCell ref="G50:H50"/>
    <mergeCell ref="G51:H51"/>
    <mergeCell ref="G52:H52"/>
  </mergeCells>
  <conditionalFormatting sqref="G24:H52">
    <cfRule type="containsText" dxfId="7" priority="3" operator="containsText" text="ERROR">
      <formula>NOT(ISERROR(SEARCH("ERROR",G24)))</formula>
    </cfRule>
    <cfRule type="containsText" dxfId="6" priority="4" operator="containsText" text="&quot;ERROR&quot;">
      <formula>NOT(ISERROR(SEARCH("""ERROR""",G24)))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725F-A830-4974-8AAD-9F78D11AC228}">
  <dimension ref="A1:N36"/>
  <sheetViews>
    <sheetView tabSelected="1" view="pageBreakPreview" zoomScale="80" zoomScaleNormal="90" zoomScaleSheetLayoutView="80" workbookViewId="0">
      <selection activeCell="L4" sqref="L4"/>
    </sheetView>
  </sheetViews>
  <sheetFormatPr defaultRowHeight="14.5" x14ac:dyDescent="0.35"/>
  <cols>
    <col min="1" max="1" width="11.81640625" customWidth="1"/>
    <col min="2" max="3" width="9.1796875" customWidth="1"/>
    <col min="4" max="4" width="12" customWidth="1"/>
    <col min="5" max="10" width="9.1796875" customWidth="1"/>
    <col min="11" max="11" width="10.1796875" customWidth="1"/>
    <col min="12" max="14" width="9.1796875" customWidth="1"/>
  </cols>
  <sheetData>
    <row r="1" spans="1:14" x14ac:dyDescent="0.35">
      <c r="A1" s="94" t="s">
        <v>22</v>
      </c>
      <c r="B1" s="94"/>
      <c r="C1" s="94"/>
      <c r="D1" s="94"/>
      <c r="E1" s="94"/>
      <c r="F1" s="94"/>
      <c r="G1" s="94"/>
      <c r="H1" s="94"/>
      <c r="I1" s="94"/>
      <c r="J1" s="94"/>
      <c r="K1" s="94"/>
      <c r="L1" s="94"/>
      <c r="M1" s="94"/>
      <c r="N1" s="94"/>
    </row>
    <row r="2" spans="1:14" x14ac:dyDescent="0.35">
      <c r="A2" s="95" t="s">
        <v>23</v>
      </c>
      <c r="B2" s="95"/>
      <c r="C2" s="95"/>
      <c r="D2" s="95"/>
      <c r="E2" s="95"/>
      <c r="F2" s="95"/>
      <c r="G2" s="95"/>
      <c r="H2" s="95"/>
      <c r="I2" s="95"/>
      <c r="J2" s="95"/>
      <c r="K2" s="95"/>
      <c r="L2" s="95"/>
      <c r="M2" s="95"/>
      <c r="N2" s="95"/>
    </row>
    <row r="3" spans="1:14" ht="32" customHeight="1" x14ac:dyDescent="0.35">
      <c r="L3" t="s">
        <v>184</v>
      </c>
    </row>
    <row r="4" spans="1:14" ht="22.5" customHeight="1" x14ac:dyDescent="0.35"/>
    <row r="5" spans="1:14" ht="31.5" customHeight="1" x14ac:dyDescent="0.35">
      <c r="A5" s="95" t="s">
        <v>24</v>
      </c>
      <c r="B5" s="95"/>
      <c r="C5" s="95"/>
      <c r="D5" s="95"/>
      <c r="E5" s="95"/>
      <c r="F5" s="95"/>
      <c r="G5" s="95"/>
      <c r="H5" s="95"/>
      <c r="I5" s="95"/>
      <c r="J5" s="95"/>
      <c r="K5" s="95"/>
      <c r="L5" s="95"/>
      <c r="M5" s="95"/>
      <c r="N5" s="95"/>
    </row>
    <row r="6" spans="1:14" x14ac:dyDescent="0.35">
      <c r="A6" s="95" t="s">
        <v>25</v>
      </c>
      <c r="B6" s="95"/>
      <c r="C6" s="95"/>
      <c r="D6" s="95"/>
      <c r="E6" s="95"/>
      <c r="F6" s="95"/>
      <c r="G6" s="95"/>
      <c r="H6" s="95"/>
      <c r="I6" s="95"/>
      <c r="J6" s="95"/>
      <c r="K6" s="95"/>
      <c r="L6" s="95"/>
      <c r="M6" s="95"/>
      <c r="N6" s="95"/>
    </row>
    <row r="7" spans="1:14" ht="6.75" customHeight="1" x14ac:dyDescent="0.35"/>
    <row r="8" spans="1:14" x14ac:dyDescent="0.35">
      <c r="A8" s="96" t="s">
        <v>26</v>
      </c>
      <c r="B8" s="96"/>
      <c r="C8" s="96"/>
      <c r="D8" s="96"/>
      <c r="E8" s="96"/>
      <c r="F8" s="96"/>
      <c r="G8" s="96"/>
      <c r="H8" s="96"/>
      <c r="I8" s="96"/>
      <c r="J8" s="96"/>
      <c r="K8" s="96"/>
      <c r="L8" s="96"/>
      <c r="M8" s="96"/>
      <c r="N8" s="96"/>
    </row>
    <row r="9" spans="1:14" x14ac:dyDescent="0.35">
      <c r="A9" s="96"/>
      <c r="B9" s="96"/>
      <c r="C9" s="96"/>
      <c r="D9" s="96"/>
      <c r="E9" s="96"/>
      <c r="F9" s="96"/>
      <c r="G9" s="96"/>
      <c r="H9" s="96"/>
      <c r="I9" s="96"/>
      <c r="J9" s="96"/>
      <c r="K9" s="96"/>
      <c r="L9" s="96"/>
      <c r="M9" s="96"/>
      <c r="N9" s="96"/>
    </row>
    <row r="11" spans="1:14" x14ac:dyDescent="0.35">
      <c r="A11" t="s">
        <v>27</v>
      </c>
    </row>
    <row r="13" spans="1:14" x14ac:dyDescent="0.35">
      <c r="A13" t="s">
        <v>28</v>
      </c>
      <c r="B13" s="83">
        <f>'1. Audit Entry Form'!C14</f>
        <v>0</v>
      </c>
      <c r="C13" s="84"/>
      <c r="D13" s="84"/>
      <c r="E13" s="84"/>
      <c r="F13" s="84"/>
      <c r="G13" s="84"/>
      <c r="H13" s="85"/>
      <c r="K13" t="s">
        <v>32</v>
      </c>
      <c r="L13" s="86">
        <f>'1. Audit Entry Form'!C15</f>
        <v>0</v>
      </c>
      <c r="M13" s="87"/>
      <c r="N13" s="88"/>
    </row>
    <row r="14" spans="1:14" ht="6" customHeight="1" x14ac:dyDescent="0.35"/>
    <row r="15" spans="1:14" x14ac:dyDescent="0.35">
      <c r="A15" t="s">
        <v>29</v>
      </c>
      <c r="C15" s="83">
        <f>'1. Audit Entry Form'!C16</f>
        <v>0</v>
      </c>
      <c r="D15" s="84"/>
      <c r="E15" s="84"/>
      <c r="F15" s="84"/>
      <c r="G15" s="84"/>
      <c r="H15" s="84"/>
      <c r="I15" s="85"/>
      <c r="J15" s="92" t="s">
        <v>33</v>
      </c>
      <c r="K15" s="93"/>
      <c r="L15" s="89">
        <f>'1. Audit Entry Form'!C17</f>
        <v>0</v>
      </c>
      <c r="M15" s="90"/>
      <c r="N15" s="91"/>
    </row>
    <row r="16" spans="1:14" ht="6" customHeight="1" x14ac:dyDescent="0.35"/>
    <row r="17" spans="1:14" x14ac:dyDescent="0.35">
      <c r="A17" t="s">
        <v>30</v>
      </c>
      <c r="C17" s="83">
        <f>'1. Audit Entry Form'!C18</f>
        <v>0</v>
      </c>
      <c r="D17" s="84"/>
      <c r="E17" s="84"/>
      <c r="F17" s="84"/>
      <c r="G17" s="84"/>
      <c r="H17" s="84"/>
      <c r="I17" s="85"/>
      <c r="K17" s="3" t="s">
        <v>34</v>
      </c>
      <c r="L17" s="86">
        <f>'1. Audit Entry Form'!C19</f>
        <v>0</v>
      </c>
      <c r="M17" s="87"/>
      <c r="N17" s="88"/>
    </row>
    <row r="18" spans="1:14" ht="6" customHeight="1" x14ac:dyDescent="0.35"/>
    <row r="19" spans="1:14" x14ac:dyDescent="0.35">
      <c r="A19" t="s">
        <v>31</v>
      </c>
      <c r="E19" s="83">
        <f>'1. Audit Entry Form'!C20</f>
        <v>0</v>
      </c>
      <c r="F19" s="84"/>
      <c r="G19" s="84"/>
      <c r="H19" s="84"/>
      <c r="I19" s="84"/>
      <c r="J19" s="84"/>
      <c r="K19" s="84"/>
      <c r="L19" s="84"/>
      <c r="M19" s="84"/>
      <c r="N19" s="85"/>
    </row>
    <row r="20" spans="1:14" ht="6" customHeight="1" x14ac:dyDescent="0.35"/>
    <row r="21" spans="1:14" x14ac:dyDescent="0.35">
      <c r="A21" t="s">
        <v>35</v>
      </c>
      <c r="D21" s="83">
        <f>'1. Audit Entry Form'!C21</f>
        <v>0</v>
      </c>
      <c r="E21" s="84"/>
      <c r="F21" s="84"/>
      <c r="G21" s="84"/>
      <c r="H21" s="84"/>
      <c r="I21" s="84"/>
      <c r="J21" s="84"/>
      <c r="K21" s="84"/>
      <c r="L21" s="84"/>
      <c r="M21" s="84"/>
      <c r="N21" s="85"/>
    </row>
    <row r="24" spans="1:14" ht="15.5" x14ac:dyDescent="0.35">
      <c r="B24" s="82" t="s">
        <v>36</v>
      </c>
      <c r="C24" s="82"/>
      <c r="D24" s="82"/>
      <c r="E24" s="82"/>
      <c r="F24" s="82" t="s">
        <v>41</v>
      </c>
      <c r="G24" s="82"/>
      <c r="H24" s="82"/>
      <c r="I24" s="82" t="s">
        <v>42</v>
      </c>
      <c r="J24" s="82"/>
      <c r="K24" s="82" t="s">
        <v>43</v>
      </c>
      <c r="L24" s="82"/>
      <c r="M24" s="4" t="s">
        <v>44</v>
      </c>
    </row>
    <row r="25" spans="1:14" ht="15.5" x14ac:dyDescent="0.35">
      <c r="B25" s="81" t="s">
        <v>37</v>
      </c>
      <c r="C25" s="81"/>
      <c r="D25" s="81"/>
      <c r="E25" s="81"/>
      <c r="F25" s="77" t="s">
        <v>45</v>
      </c>
      <c r="G25" s="77"/>
      <c r="H25" s="77"/>
      <c r="I25" s="75">
        <f>'3. Mgment - Training - Programs'!D2</f>
        <v>110</v>
      </c>
      <c r="J25" s="75"/>
      <c r="K25" s="71">
        <f>SUM('3. Mgment - Training - Programs'!E3:E6)</f>
        <v>0</v>
      </c>
      <c r="L25" s="72"/>
      <c r="M25" s="5">
        <f>K25/I25</f>
        <v>0</v>
      </c>
    </row>
    <row r="26" spans="1:14" ht="15.5" x14ac:dyDescent="0.35">
      <c r="B26" s="81"/>
      <c r="C26" s="81"/>
      <c r="D26" s="81"/>
      <c r="E26" s="81"/>
      <c r="F26" s="77" t="s">
        <v>46</v>
      </c>
      <c r="G26" s="77"/>
      <c r="H26" s="77"/>
      <c r="I26" s="75">
        <f>'3. Mgment - Training - Programs'!D8</f>
        <v>60</v>
      </c>
      <c r="J26" s="75"/>
      <c r="K26" s="71">
        <f>SUM('3. Mgment - Training - Programs'!E9:E10)</f>
        <v>0</v>
      </c>
      <c r="L26" s="72"/>
      <c r="M26" s="5">
        <f t="shared" ref="M26:M32" si="0">K26/I26</f>
        <v>0</v>
      </c>
    </row>
    <row r="27" spans="1:14" ht="15.5" x14ac:dyDescent="0.35">
      <c r="B27" s="81"/>
      <c r="C27" s="81"/>
      <c r="D27" s="81"/>
      <c r="E27" s="81"/>
      <c r="F27" s="77" t="s">
        <v>47</v>
      </c>
      <c r="G27" s="77"/>
      <c r="H27" s="77"/>
      <c r="I27" s="75" t="str">
        <f>'3. Mgment - Training - Programs'!D11</f>
        <v>80</v>
      </c>
      <c r="J27" s="75"/>
      <c r="K27" s="71">
        <f>SUM('3. Mgment - Training - Programs'!E12:E18)</f>
        <v>0</v>
      </c>
      <c r="L27" s="72"/>
      <c r="M27" s="5">
        <f t="shared" si="0"/>
        <v>0</v>
      </c>
    </row>
    <row r="28" spans="1:14" ht="15.5" x14ac:dyDescent="0.35">
      <c r="B28" s="81" t="s">
        <v>38</v>
      </c>
      <c r="C28" s="81"/>
      <c r="D28" s="81"/>
      <c r="E28" s="81"/>
      <c r="F28" s="77" t="s">
        <v>48</v>
      </c>
      <c r="G28" s="77"/>
      <c r="H28" s="77"/>
      <c r="I28" s="75">
        <f>'4. On-Farm BMP'!D2</f>
        <v>40</v>
      </c>
      <c r="J28" s="75"/>
      <c r="K28" s="71">
        <f>SUM('4. On-Farm BMP'!E3:E4)</f>
        <v>0</v>
      </c>
      <c r="L28" s="72"/>
      <c r="M28" s="5">
        <f t="shared" si="0"/>
        <v>0</v>
      </c>
    </row>
    <row r="29" spans="1:14" ht="15.5" x14ac:dyDescent="0.35">
      <c r="B29" s="81"/>
      <c r="C29" s="81"/>
      <c r="D29" s="81"/>
      <c r="E29" s="81"/>
      <c r="F29" s="77" t="s">
        <v>49</v>
      </c>
      <c r="G29" s="77"/>
      <c r="H29" s="77"/>
      <c r="I29" s="75">
        <f>'4. On-Farm BMP'!D6</f>
        <v>60</v>
      </c>
      <c r="J29" s="75"/>
      <c r="K29" s="71">
        <f>SUM('4. On-Farm BMP'!E7:E10)</f>
        <v>0</v>
      </c>
      <c r="L29" s="72"/>
      <c r="M29" s="5">
        <f t="shared" si="0"/>
        <v>0</v>
      </c>
    </row>
    <row r="30" spans="1:14" ht="15.5" x14ac:dyDescent="0.35">
      <c r="B30" s="81"/>
      <c r="C30" s="81"/>
      <c r="D30" s="81"/>
      <c r="E30" s="81"/>
      <c r="F30" s="77" t="s">
        <v>50</v>
      </c>
      <c r="G30" s="77"/>
      <c r="H30" s="77"/>
      <c r="I30" s="75">
        <f>'4. On-Farm BMP'!D11</f>
        <v>105</v>
      </c>
      <c r="J30" s="75"/>
      <c r="K30" s="71">
        <f>SUM('4. On-Farm BMP'!E12:E16)</f>
        <v>0</v>
      </c>
      <c r="L30" s="72"/>
      <c r="M30" s="5">
        <f t="shared" si="0"/>
        <v>0</v>
      </c>
    </row>
    <row r="31" spans="1:14" ht="15.5" x14ac:dyDescent="0.35">
      <c r="B31" s="81" t="s">
        <v>39</v>
      </c>
      <c r="C31" s="81"/>
      <c r="D31" s="81"/>
      <c r="E31" s="81"/>
      <c r="F31" s="77" t="s">
        <v>39</v>
      </c>
      <c r="G31" s="77"/>
      <c r="H31" s="77"/>
      <c r="I31" s="75">
        <f>'4. On-Farm BMP'!D17</f>
        <v>250</v>
      </c>
      <c r="J31" s="75"/>
      <c r="K31" s="71">
        <f>SUM('4. On-Farm BMP'!E18:E24)</f>
        <v>0</v>
      </c>
      <c r="L31" s="72"/>
      <c r="M31" s="5">
        <f>K31/I31</f>
        <v>0</v>
      </c>
    </row>
    <row r="32" spans="1:14" ht="30" customHeight="1" x14ac:dyDescent="0.45">
      <c r="B32" s="78" t="s">
        <v>40</v>
      </c>
      <c r="C32" s="79"/>
      <c r="D32" s="79"/>
      <c r="E32" s="79"/>
      <c r="F32" s="79"/>
      <c r="G32" s="79"/>
      <c r="H32" s="80"/>
      <c r="I32" s="76">
        <f>I25+I26+I27+I28+I29+I30+I31</f>
        <v>705</v>
      </c>
      <c r="J32" s="76"/>
      <c r="K32" s="73">
        <f>SUM(K25:L31)</f>
        <v>0</v>
      </c>
      <c r="L32" s="74"/>
      <c r="M32" s="26">
        <f t="shared" si="0"/>
        <v>0</v>
      </c>
    </row>
    <row r="34" spans="2:13" x14ac:dyDescent="0.35">
      <c r="B34" s="2" t="s">
        <v>51</v>
      </c>
      <c r="I34" s="65" t="str">
        <f>IF(I36&gt;0, "AUTOMATIC AUDIT FAILURE","")</f>
        <v/>
      </c>
      <c r="J34" s="66"/>
      <c r="K34" s="66"/>
      <c r="L34" s="66"/>
      <c r="M34" s="67"/>
    </row>
    <row r="35" spans="2:13" x14ac:dyDescent="0.35">
      <c r="B35" t="s">
        <v>52</v>
      </c>
      <c r="I35" s="68"/>
      <c r="J35" s="69"/>
      <c r="K35" s="69"/>
      <c r="L35" s="69"/>
      <c r="M35" s="70"/>
    </row>
    <row r="36" spans="2:13" x14ac:dyDescent="0.35">
      <c r="I36" s="27">
        <f>'1. Audit Entry Form'!I45+'1. Audit Entry Form'!I49</f>
        <v>0</v>
      </c>
    </row>
  </sheetData>
  <mergeCells count="46">
    <mergeCell ref="A1:N1"/>
    <mergeCell ref="A2:N2"/>
    <mergeCell ref="A5:N5"/>
    <mergeCell ref="A6:N6"/>
    <mergeCell ref="A8:N9"/>
    <mergeCell ref="B13:H13"/>
    <mergeCell ref="C15:I15"/>
    <mergeCell ref="C17:I17"/>
    <mergeCell ref="E19:N19"/>
    <mergeCell ref="L13:N13"/>
    <mergeCell ref="L15:N15"/>
    <mergeCell ref="J15:K15"/>
    <mergeCell ref="L17:N17"/>
    <mergeCell ref="D21:N21"/>
    <mergeCell ref="B24:E24"/>
    <mergeCell ref="B25:E27"/>
    <mergeCell ref="B28:E30"/>
    <mergeCell ref="F24:H24"/>
    <mergeCell ref="F25:H25"/>
    <mergeCell ref="F26:H26"/>
    <mergeCell ref="F27:H27"/>
    <mergeCell ref="F28:H28"/>
    <mergeCell ref="F29:H29"/>
    <mergeCell ref="F30:H30"/>
    <mergeCell ref="F31:H31"/>
    <mergeCell ref="B32:H32"/>
    <mergeCell ref="B31:E31"/>
    <mergeCell ref="K24:L24"/>
    <mergeCell ref="I25:J25"/>
    <mergeCell ref="I26:J26"/>
    <mergeCell ref="I27:J27"/>
    <mergeCell ref="I28:J28"/>
    <mergeCell ref="I24:J24"/>
    <mergeCell ref="I34:M35"/>
    <mergeCell ref="K25:L25"/>
    <mergeCell ref="K26:L26"/>
    <mergeCell ref="K27:L27"/>
    <mergeCell ref="K28:L28"/>
    <mergeCell ref="K29:L29"/>
    <mergeCell ref="K30:L30"/>
    <mergeCell ref="K31:L31"/>
    <mergeCell ref="K32:L32"/>
    <mergeCell ref="I29:J29"/>
    <mergeCell ref="I30:J30"/>
    <mergeCell ref="I31:J31"/>
    <mergeCell ref="I32:J32"/>
  </mergeCells>
  <conditionalFormatting sqref="I34">
    <cfRule type="containsText" dxfId="5" priority="2" operator="containsText" text="AUTO FAIL">
      <formula>NOT(ISERROR(SEARCH("AUTO FAIL",I34)))</formula>
    </cfRule>
    <cfRule type="containsText" dxfId="4" priority="3" operator="containsText" text="&quot;Auto fail&quot;">
      <formula>NOT(ISERROR(SEARCH("""Auto fail""",I34)))</formula>
    </cfRule>
  </conditionalFormatting>
  <conditionalFormatting sqref="I34:M35">
    <cfRule type="cellIs" dxfId="3" priority="1" operator="equal">
      <formula>"AUTOMATIC AUDIT FAILURE"</formula>
    </cfRule>
  </conditionalFormatting>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419F-2B0F-47F0-A713-DBD9D0930074}">
  <dimension ref="A1:F18"/>
  <sheetViews>
    <sheetView zoomScale="90" zoomScaleNormal="90" workbookViewId="0">
      <selection activeCell="C14" sqref="C14"/>
    </sheetView>
  </sheetViews>
  <sheetFormatPr defaultRowHeight="14.5" x14ac:dyDescent="0.35"/>
  <cols>
    <col min="1" max="1" width="20.81640625" customWidth="1"/>
    <col min="2" max="2" width="32" customWidth="1"/>
    <col min="3" max="3" width="57.81640625" customWidth="1"/>
    <col min="4" max="4" width="21" customWidth="1"/>
    <col min="5" max="5" width="12.54296875" customWidth="1"/>
    <col min="6" max="6" width="40.81640625" customWidth="1"/>
  </cols>
  <sheetData>
    <row r="1" spans="1:6" ht="100.5" customHeight="1" x14ac:dyDescent="0.35">
      <c r="A1" s="6" t="s">
        <v>54</v>
      </c>
      <c r="B1" s="6" t="s">
        <v>53</v>
      </c>
      <c r="C1" s="6" t="s">
        <v>55</v>
      </c>
      <c r="D1" s="6" t="s">
        <v>56</v>
      </c>
      <c r="E1" s="32" t="s">
        <v>43</v>
      </c>
      <c r="F1" s="6" t="s">
        <v>57</v>
      </c>
    </row>
    <row r="2" spans="1:6" ht="40" customHeight="1" x14ac:dyDescent="0.35">
      <c r="A2" s="7" t="s">
        <v>58</v>
      </c>
      <c r="B2" s="7"/>
      <c r="C2" s="7"/>
      <c r="D2" s="7">
        <f>SUM(D3:D6)</f>
        <v>110</v>
      </c>
      <c r="E2" s="33">
        <f>SUM(E3:E6)</f>
        <v>0</v>
      </c>
      <c r="F2" s="33"/>
    </row>
    <row r="3" spans="1:6" ht="85" customHeight="1" x14ac:dyDescent="0.35">
      <c r="A3" s="8" t="s">
        <v>59</v>
      </c>
      <c r="B3" s="8" t="s">
        <v>63</v>
      </c>
      <c r="C3" s="8" t="s">
        <v>166</v>
      </c>
      <c r="D3" s="12">
        <v>30</v>
      </c>
      <c r="E3" s="13">
        <f>'1. Audit Entry Form'!D24</f>
        <v>0</v>
      </c>
      <c r="F3" s="37"/>
    </row>
    <row r="4" spans="1:6" ht="85" customHeight="1" x14ac:dyDescent="0.35">
      <c r="A4" s="8" t="s">
        <v>60</v>
      </c>
      <c r="B4" s="8" t="s">
        <v>169</v>
      </c>
      <c r="C4" s="8" t="s">
        <v>164</v>
      </c>
      <c r="D4" s="12">
        <v>20</v>
      </c>
      <c r="E4" s="13">
        <f>'1. Audit Entry Form'!D25</f>
        <v>0</v>
      </c>
      <c r="F4" s="37"/>
    </row>
    <row r="5" spans="1:6" ht="85" customHeight="1" x14ac:dyDescent="0.35">
      <c r="A5" s="8" t="s">
        <v>61</v>
      </c>
      <c r="B5" s="8" t="s">
        <v>64</v>
      </c>
      <c r="C5" s="8" t="s">
        <v>147</v>
      </c>
      <c r="D5" s="12">
        <v>30</v>
      </c>
      <c r="E5" s="13">
        <f>'1. Audit Entry Form'!D26</f>
        <v>0</v>
      </c>
      <c r="F5" s="37"/>
    </row>
    <row r="6" spans="1:6" ht="85" customHeight="1" x14ac:dyDescent="0.35">
      <c r="A6" s="8" t="s">
        <v>62</v>
      </c>
      <c r="B6" s="8" t="s">
        <v>148</v>
      </c>
      <c r="C6" s="8" t="s">
        <v>66</v>
      </c>
      <c r="D6" s="12">
        <v>30</v>
      </c>
      <c r="E6" s="13">
        <f>'1. Audit Entry Form'!D27</f>
        <v>0</v>
      </c>
      <c r="F6" s="37"/>
    </row>
    <row r="7" spans="1:6" ht="66" customHeight="1" x14ac:dyDescent="0.35">
      <c r="A7" s="8" t="s">
        <v>93</v>
      </c>
      <c r="B7" s="8" t="s">
        <v>65</v>
      </c>
      <c r="C7" s="8" t="s">
        <v>67</v>
      </c>
      <c r="D7" s="47"/>
      <c r="E7" s="48"/>
      <c r="F7" s="37"/>
    </row>
    <row r="8" spans="1:6" ht="40" customHeight="1" x14ac:dyDescent="0.35">
      <c r="A8" s="7" t="s">
        <v>68</v>
      </c>
      <c r="B8" s="7"/>
      <c r="C8" s="7"/>
      <c r="D8" s="7">
        <f>SUM(D9:D10)</f>
        <v>60</v>
      </c>
      <c r="E8" s="41">
        <f>SUM(E9:E10)</f>
        <v>0</v>
      </c>
      <c r="F8" s="7"/>
    </row>
    <row r="9" spans="1:6" ht="71.25" customHeight="1" x14ac:dyDescent="0.35">
      <c r="A9" s="9" t="s">
        <v>69</v>
      </c>
      <c r="B9" s="9" t="s">
        <v>165</v>
      </c>
      <c r="C9" s="9" t="s">
        <v>72</v>
      </c>
      <c r="D9" s="12">
        <v>30</v>
      </c>
      <c r="E9" s="13">
        <f>'1. Audit Entry Form'!D28</f>
        <v>0</v>
      </c>
      <c r="F9" s="37"/>
    </row>
    <row r="10" spans="1:6" ht="137.5" customHeight="1" x14ac:dyDescent="0.35">
      <c r="A10" s="9" t="s">
        <v>70</v>
      </c>
      <c r="B10" s="9" t="s">
        <v>149</v>
      </c>
      <c r="C10" s="9" t="s">
        <v>182</v>
      </c>
      <c r="D10" s="12">
        <v>30</v>
      </c>
      <c r="E10" s="13">
        <f>'1. Audit Entry Form'!D29</f>
        <v>0</v>
      </c>
      <c r="F10" s="37"/>
    </row>
    <row r="11" spans="1:6" ht="40" customHeight="1" x14ac:dyDescent="0.35">
      <c r="A11" s="7" t="s">
        <v>71</v>
      </c>
      <c r="B11" s="7"/>
      <c r="C11" s="7"/>
      <c r="D11" s="7" t="str">
        <f>IF(E16="N/A","70","80")</f>
        <v>80</v>
      </c>
      <c r="E11" s="41">
        <f>SUM(E12:E18)</f>
        <v>0</v>
      </c>
      <c r="F11" s="7"/>
    </row>
    <row r="12" spans="1:6" ht="89.5" customHeight="1" x14ac:dyDescent="0.35">
      <c r="A12" s="8" t="s">
        <v>73</v>
      </c>
      <c r="B12" s="8" t="s">
        <v>75</v>
      </c>
      <c r="C12" s="8" t="s">
        <v>158</v>
      </c>
      <c r="D12" s="12">
        <v>20</v>
      </c>
      <c r="E12" s="13">
        <f>'1. Audit Entry Form'!D30</f>
        <v>0</v>
      </c>
      <c r="F12" s="37"/>
    </row>
    <row r="13" spans="1:6" ht="119.25" customHeight="1" x14ac:dyDescent="0.35">
      <c r="A13" s="8" t="s">
        <v>74</v>
      </c>
      <c r="B13" s="8" t="s">
        <v>76</v>
      </c>
      <c r="C13" s="8" t="s">
        <v>170</v>
      </c>
      <c r="D13" s="43"/>
      <c r="E13" s="44"/>
      <c r="F13" s="37"/>
    </row>
    <row r="14" spans="1:6" ht="132.75" customHeight="1" x14ac:dyDescent="0.35">
      <c r="A14" s="8" t="s">
        <v>77</v>
      </c>
      <c r="B14" s="8" t="s">
        <v>150</v>
      </c>
      <c r="C14" s="8" t="s">
        <v>183</v>
      </c>
      <c r="D14" s="12">
        <v>10</v>
      </c>
      <c r="E14" s="13">
        <f>'1. Audit Entry Form'!D31</f>
        <v>0</v>
      </c>
      <c r="F14" s="37"/>
    </row>
    <row r="15" spans="1:6" ht="63.75" customHeight="1" x14ac:dyDescent="0.35">
      <c r="A15" s="8" t="s">
        <v>79</v>
      </c>
      <c r="B15" s="8" t="s">
        <v>151</v>
      </c>
      <c r="C15" s="8" t="s">
        <v>152</v>
      </c>
      <c r="D15" s="12">
        <v>10</v>
      </c>
      <c r="E15" s="13">
        <f>'1. Audit Entry Form'!D32</f>
        <v>0</v>
      </c>
      <c r="F15" s="37"/>
    </row>
    <row r="16" spans="1:6" ht="92" customHeight="1" x14ac:dyDescent="0.35">
      <c r="A16" s="8" t="s">
        <v>78</v>
      </c>
      <c r="B16" s="8" t="s">
        <v>82</v>
      </c>
      <c r="C16" s="8" t="s">
        <v>84</v>
      </c>
      <c r="D16" s="12">
        <v>15</v>
      </c>
      <c r="E16" s="13">
        <f>'1. Audit Entry Form'!D33</f>
        <v>0</v>
      </c>
      <c r="F16" s="37"/>
    </row>
    <row r="17" spans="1:6" ht="134" customHeight="1" x14ac:dyDescent="0.35">
      <c r="A17" s="10" t="s">
        <v>80</v>
      </c>
      <c r="B17" s="8" t="s">
        <v>153</v>
      </c>
      <c r="C17" s="8" t="s">
        <v>154</v>
      </c>
      <c r="D17" s="12">
        <v>10</v>
      </c>
      <c r="E17" s="13">
        <f>'1. Audit Entry Form'!D34</f>
        <v>0</v>
      </c>
      <c r="F17" s="37"/>
    </row>
    <row r="18" spans="1:6" ht="53" customHeight="1" x14ac:dyDescent="0.35">
      <c r="A18" s="8" t="s">
        <v>81</v>
      </c>
      <c r="B18" s="8" t="s">
        <v>83</v>
      </c>
      <c r="C18" s="8" t="s">
        <v>155</v>
      </c>
      <c r="D18" s="12">
        <v>15</v>
      </c>
      <c r="E18" s="13">
        <f>'1. Audit Entry Form'!D35</f>
        <v>0</v>
      </c>
      <c r="F18" s="37"/>
    </row>
  </sheetData>
  <conditionalFormatting sqref="F3:F7">
    <cfRule type="cellIs" dxfId="2" priority="3" operator="equal">
      <formula>0</formula>
    </cfRule>
  </conditionalFormatting>
  <conditionalFormatting sqref="F9:F10">
    <cfRule type="cellIs" dxfId="1" priority="2" operator="equal">
      <formula>0</formula>
    </cfRule>
  </conditionalFormatting>
  <conditionalFormatting sqref="F12:F18">
    <cfRule type="cellIs" dxfId="0" priority="1" operator="equal">
      <formula>0</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4A8F-CCFB-47DF-A189-81B886B0D477}">
  <dimension ref="A1:F32"/>
  <sheetViews>
    <sheetView topLeftCell="B28" zoomScale="101" zoomScaleNormal="70" workbookViewId="0">
      <selection activeCell="C27" sqref="C27"/>
    </sheetView>
  </sheetViews>
  <sheetFormatPr defaultRowHeight="14.5" x14ac:dyDescent="0.35"/>
  <cols>
    <col min="1" max="1" width="20.81640625" customWidth="1"/>
    <col min="2" max="2" width="25.90625" customWidth="1"/>
    <col min="3" max="3" width="47.81640625" customWidth="1"/>
    <col min="4" max="4" width="11" customWidth="1"/>
    <col min="5" max="5" width="12.54296875" customWidth="1"/>
    <col min="6" max="6" width="40.81640625" customWidth="1"/>
  </cols>
  <sheetData>
    <row r="1" spans="1:6" ht="100.5" customHeight="1" x14ac:dyDescent="0.35">
      <c r="A1" s="31" t="s">
        <v>54</v>
      </c>
      <c r="B1" s="34" t="s">
        <v>53</v>
      </c>
      <c r="C1" s="34" t="s">
        <v>55</v>
      </c>
      <c r="D1" s="34" t="s">
        <v>56</v>
      </c>
      <c r="E1" s="35" t="s">
        <v>43</v>
      </c>
      <c r="F1" s="34" t="s">
        <v>57</v>
      </c>
    </row>
    <row r="2" spans="1:6" ht="40" customHeight="1" x14ac:dyDescent="0.35">
      <c r="A2" s="34" t="s">
        <v>85</v>
      </c>
      <c r="B2" s="34"/>
      <c r="C2" s="34"/>
      <c r="D2" s="34">
        <f>SUM(D3:D4)</f>
        <v>40</v>
      </c>
      <c r="E2" s="35">
        <f>SUM(E3:E4)</f>
        <v>0</v>
      </c>
      <c r="F2" s="35"/>
    </row>
    <row r="3" spans="1:6" ht="162.5" x14ac:dyDescent="0.35">
      <c r="A3" s="8" t="s">
        <v>86</v>
      </c>
      <c r="B3" s="8" t="s">
        <v>90</v>
      </c>
      <c r="C3" s="8" t="s">
        <v>179</v>
      </c>
      <c r="D3" s="12">
        <v>20</v>
      </c>
      <c r="E3" s="13">
        <f>'1. Audit Entry Form'!D36</f>
        <v>0</v>
      </c>
      <c r="F3" s="36"/>
    </row>
    <row r="4" spans="1:6" ht="186.65" customHeight="1" x14ac:dyDescent="0.35">
      <c r="A4" s="8" t="s">
        <v>87</v>
      </c>
      <c r="B4" s="8" t="s">
        <v>91</v>
      </c>
      <c r="C4" s="8" t="s">
        <v>180</v>
      </c>
      <c r="D4" s="12">
        <v>20</v>
      </c>
      <c r="E4" s="13">
        <f>'1. Audit Entry Form'!D37</f>
        <v>0</v>
      </c>
      <c r="F4" s="36"/>
    </row>
    <row r="5" spans="1:6" s="51" customFormat="1" ht="75" customHeight="1" x14ac:dyDescent="0.35">
      <c r="A5" s="8" t="s">
        <v>88</v>
      </c>
      <c r="B5" s="52" t="s">
        <v>92</v>
      </c>
      <c r="C5" s="52" t="s">
        <v>175</v>
      </c>
      <c r="D5" s="43"/>
      <c r="E5" s="43"/>
      <c r="F5" s="50"/>
    </row>
    <row r="6" spans="1:6" ht="40" customHeight="1" x14ac:dyDescent="0.35">
      <c r="A6" s="34" t="s">
        <v>89</v>
      </c>
      <c r="B6" s="34"/>
      <c r="C6" s="34"/>
      <c r="D6" s="34">
        <f>SUM(D7:D10)</f>
        <v>60</v>
      </c>
      <c r="E6" s="42">
        <f>SUM(E7:E10)</f>
        <v>0</v>
      </c>
      <c r="F6" s="34"/>
    </row>
    <row r="7" spans="1:6" ht="75" customHeight="1" x14ac:dyDescent="0.35">
      <c r="A7" s="36" t="s">
        <v>94</v>
      </c>
      <c r="B7" s="8" t="s">
        <v>135</v>
      </c>
      <c r="C7" s="8" t="s">
        <v>156</v>
      </c>
      <c r="D7" s="12">
        <v>10</v>
      </c>
      <c r="E7" s="13">
        <f>'1. Audit Entry Form'!D38</f>
        <v>0</v>
      </c>
      <c r="F7" s="36"/>
    </row>
    <row r="8" spans="1:6" ht="95" customHeight="1" x14ac:dyDescent="0.35">
      <c r="A8" s="36" t="s">
        <v>95</v>
      </c>
      <c r="B8" s="8" t="s">
        <v>98</v>
      </c>
      <c r="C8" s="8" t="s">
        <v>174</v>
      </c>
      <c r="D8" s="12">
        <v>10</v>
      </c>
      <c r="E8" s="13">
        <f>'1. Audit Entry Form'!D39</f>
        <v>0</v>
      </c>
      <c r="F8" s="36"/>
    </row>
    <row r="9" spans="1:6" ht="75" customHeight="1" x14ac:dyDescent="0.35">
      <c r="A9" s="36" t="s">
        <v>96</v>
      </c>
      <c r="B9" s="8" t="s">
        <v>99</v>
      </c>
      <c r="C9" s="8" t="s">
        <v>101</v>
      </c>
      <c r="D9" s="12">
        <v>20</v>
      </c>
      <c r="E9" s="13">
        <f>'1. Audit Entry Form'!D40</f>
        <v>0</v>
      </c>
      <c r="F9" s="36"/>
    </row>
    <row r="10" spans="1:6" ht="90.5" customHeight="1" x14ac:dyDescent="0.35">
      <c r="A10" s="36" t="s">
        <v>97</v>
      </c>
      <c r="B10" s="8" t="s">
        <v>100</v>
      </c>
      <c r="C10" s="8" t="s">
        <v>173</v>
      </c>
      <c r="D10" s="12">
        <v>20</v>
      </c>
      <c r="E10" s="13">
        <f>'1. Audit Entry Form'!D41</f>
        <v>0</v>
      </c>
      <c r="F10" s="36"/>
    </row>
    <row r="11" spans="1:6" ht="40" customHeight="1" x14ac:dyDescent="0.35">
      <c r="A11" s="34" t="s">
        <v>102</v>
      </c>
      <c r="B11" s="34"/>
      <c r="C11" s="34"/>
      <c r="D11" s="34">
        <f>SUM(D12:D16)</f>
        <v>105</v>
      </c>
      <c r="E11" s="42">
        <f>SUM(E12:E15)</f>
        <v>0</v>
      </c>
      <c r="F11" s="34"/>
    </row>
    <row r="12" spans="1:6" ht="75" customHeight="1" x14ac:dyDescent="0.35">
      <c r="A12" s="8" t="s">
        <v>103</v>
      </c>
      <c r="B12" s="8" t="s">
        <v>108</v>
      </c>
      <c r="C12" s="8" t="s">
        <v>110</v>
      </c>
      <c r="D12" s="12">
        <v>30</v>
      </c>
      <c r="E12" s="13">
        <f>'1. Audit Entry Form'!D42</f>
        <v>0</v>
      </c>
      <c r="F12" s="36"/>
    </row>
    <row r="13" spans="1:6" ht="240" customHeight="1" x14ac:dyDescent="0.35">
      <c r="A13" s="8" t="s">
        <v>104</v>
      </c>
      <c r="B13" s="8" t="s">
        <v>172</v>
      </c>
      <c r="C13" s="8" t="s">
        <v>159</v>
      </c>
      <c r="D13" s="12">
        <v>45</v>
      </c>
      <c r="E13" s="13">
        <f>'1. Audit Entry Form'!D43</f>
        <v>0</v>
      </c>
      <c r="F13" s="36"/>
    </row>
    <row r="14" spans="1:6" ht="128.5" customHeight="1" x14ac:dyDescent="0.35">
      <c r="A14" s="8" t="s">
        <v>106</v>
      </c>
      <c r="B14" s="8"/>
      <c r="C14" s="8" t="s">
        <v>111</v>
      </c>
      <c r="D14" s="45"/>
      <c r="E14" s="46"/>
      <c r="F14" s="36"/>
    </row>
    <row r="15" spans="1:6" ht="97.5" customHeight="1" x14ac:dyDescent="0.35">
      <c r="A15" s="8" t="s">
        <v>105</v>
      </c>
      <c r="B15" s="8" t="s">
        <v>136</v>
      </c>
      <c r="C15" s="8" t="s">
        <v>176</v>
      </c>
      <c r="D15" s="12">
        <v>30</v>
      </c>
      <c r="E15" s="13">
        <f>'1. Audit Entry Form'!D44</f>
        <v>0</v>
      </c>
      <c r="F15" s="36"/>
    </row>
    <row r="16" spans="1:6" ht="71" customHeight="1" x14ac:dyDescent="0.35">
      <c r="A16" s="8" t="s">
        <v>107</v>
      </c>
      <c r="B16" s="8" t="s">
        <v>109</v>
      </c>
      <c r="C16" s="8" t="s">
        <v>177</v>
      </c>
      <c r="D16" s="12">
        <v>0</v>
      </c>
      <c r="E16" s="13">
        <f>'1. Audit Entry Form'!D45</f>
        <v>0</v>
      </c>
      <c r="F16" s="36"/>
    </row>
    <row r="17" spans="1:6" ht="75" customHeight="1" x14ac:dyDescent="0.35">
      <c r="A17" s="34" t="s">
        <v>157</v>
      </c>
      <c r="B17" s="34"/>
      <c r="C17" s="34"/>
      <c r="D17" s="34">
        <f>SUM(D18:D31)</f>
        <v>250</v>
      </c>
      <c r="E17" s="42">
        <f>SUM(E18:E24)</f>
        <v>0</v>
      </c>
      <c r="F17" s="34"/>
    </row>
    <row r="18" spans="1:6" ht="75" customHeight="1" x14ac:dyDescent="0.35">
      <c r="A18" s="8" t="s">
        <v>113</v>
      </c>
      <c r="B18" s="8" t="s">
        <v>112</v>
      </c>
      <c r="C18" s="8" t="s">
        <v>141</v>
      </c>
      <c r="D18" s="12">
        <v>20</v>
      </c>
      <c r="E18" s="13">
        <f>'1. Audit Entry Form'!D46</f>
        <v>0</v>
      </c>
      <c r="F18" s="36"/>
    </row>
    <row r="19" spans="1:6" ht="75" customHeight="1" x14ac:dyDescent="0.35">
      <c r="A19" s="8" t="s">
        <v>114</v>
      </c>
      <c r="B19" s="8" t="s">
        <v>116</v>
      </c>
      <c r="C19" s="8" t="s">
        <v>130</v>
      </c>
      <c r="D19" s="12">
        <v>20</v>
      </c>
      <c r="E19" s="13">
        <f>'1. Audit Entry Form'!D47</f>
        <v>0</v>
      </c>
      <c r="F19" s="36"/>
    </row>
    <row r="20" spans="1:6" ht="91.25" customHeight="1" x14ac:dyDescent="0.35">
      <c r="A20" s="8" t="s">
        <v>142</v>
      </c>
      <c r="B20" s="8" t="s">
        <v>137</v>
      </c>
      <c r="C20" s="8" t="s">
        <v>131</v>
      </c>
      <c r="D20" s="12">
        <v>20</v>
      </c>
      <c r="E20" s="13">
        <f>'1. Audit Entry Form'!D48</f>
        <v>0</v>
      </c>
      <c r="F20" s="36"/>
    </row>
    <row r="21" spans="1:6" ht="202.25" customHeight="1" x14ac:dyDescent="0.35">
      <c r="A21" s="8" t="s">
        <v>115</v>
      </c>
      <c r="B21" s="8" t="s">
        <v>117</v>
      </c>
      <c r="C21" s="8" t="s">
        <v>146</v>
      </c>
      <c r="D21" s="12">
        <v>60</v>
      </c>
      <c r="E21" s="13">
        <f>'1. Audit Entry Form'!D49</f>
        <v>0</v>
      </c>
      <c r="F21" s="36"/>
    </row>
    <row r="22" spans="1:6" ht="120.65" customHeight="1" x14ac:dyDescent="0.35">
      <c r="A22" s="8" t="s">
        <v>118</v>
      </c>
      <c r="B22" s="39" t="s">
        <v>160</v>
      </c>
      <c r="C22" s="8" t="s">
        <v>143</v>
      </c>
      <c r="D22" s="12">
        <v>50</v>
      </c>
      <c r="E22" s="13">
        <f>'1. Audit Entry Form'!D50</f>
        <v>0</v>
      </c>
      <c r="F22" s="36"/>
    </row>
    <row r="23" spans="1:6" ht="120" customHeight="1" x14ac:dyDescent="0.35">
      <c r="A23" s="8" t="s">
        <v>138</v>
      </c>
      <c r="B23" s="38" t="s">
        <v>162</v>
      </c>
      <c r="C23" s="8" t="s">
        <v>161</v>
      </c>
      <c r="D23" s="12">
        <v>20</v>
      </c>
      <c r="E23" s="13">
        <f>'1. Audit Entry Form'!D51</f>
        <v>0</v>
      </c>
      <c r="F23" s="36"/>
    </row>
    <row r="24" spans="1:6" ht="162.5" x14ac:dyDescent="0.35">
      <c r="A24" s="14" t="s">
        <v>119</v>
      </c>
      <c r="B24" s="40" t="s">
        <v>163</v>
      </c>
      <c r="C24" s="8" t="s">
        <v>171</v>
      </c>
      <c r="D24" s="12">
        <v>60</v>
      </c>
      <c r="E24" s="13">
        <f>'1. Audit Entry Form'!D52</f>
        <v>0</v>
      </c>
      <c r="F24" s="36"/>
    </row>
    <row r="25" spans="1:6" ht="128.9" customHeight="1" x14ac:dyDescent="0.35">
      <c r="A25" s="8" t="s">
        <v>168</v>
      </c>
      <c r="B25" s="36"/>
      <c r="C25" s="8" t="s">
        <v>134</v>
      </c>
      <c r="D25" s="12"/>
      <c r="E25" s="13">
        <f>SUM(E26:E31)</f>
        <v>0</v>
      </c>
      <c r="F25" s="36"/>
    </row>
    <row r="26" spans="1:6" ht="120" customHeight="1" x14ac:dyDescent="0.35">
      <c r="A26" s="14" t="s">
        <v>120</v>
      </c>
      <c r="B26" s="8" t="s">
        <v>124</v>
      </c>
      <c r="C26" s="8" t="s">
        <v>139</v>
      </c>
      <c r="D26" s="97" t="s">
        <v>132</v>
      </c>
      <c r="E26" s="13">
        <f>'1. Audit Entry Form'!D53</f>
        <v>0</v>
      </c>
      <c r="F26" s="36"/>
    </row>
    <row r="27" spans="1:6" ht="149.25" customHeight="1" x14ac:dyDescent="0.35">
      <c r="A27" s="14" t="s">
        <v>145</v>
      </c>
      <c r="B27" s="8" t="s">
        <v>127</v>
      </c>
      <c r="C27" s="8" t="s">
        <v>144</v>
      </c>
      <c r="D27" s="98"/>
      <c r="E27" s="13">
        <f>'1. Audit Entry Form'!D54</f>
        <v>0</v>
      </c>
      <c r="F27" s="36"/>
    </row>
    <row r="28" spans="1:6" ht="147.65" customHeight="1" x14ac:dyDescent="0.35">
      <c r="A28" s="8" t="s">
        <v>121</v>
      </c>
      <c r="B28" s="8" t="s">
        <v>125</v>
      </c>
      <c r="C28" s="8" t="s">
        <v>181</v>
      </c>
      <c r="D28" s="98"/>
      <c r="E28" s="13">
        <f>'1. Audit Entry Form'!D55</f>
        <v>0</v>
      </c>
      <c r="F28" s="36"/>
    </row>
    <row r="29" spans="1:6" ht="75" customHeight="1" x14ac:dyDescent="0.35">
      <c r="A29" s="8" t="s">
        <v>122</v>
      </c>
      <c r="B29" s="8" t="s">
        <v>126</v>
      </c>
      <c r="C29" s="8" t="s">
        <v>128</v>
      </c>
      <c r="D29" s="98"/>
      <c r="E29" s="13">
        <f>'1. Audit Entry Form'!D56</f>
        <v>0</v>
      </c>
      <c r="F29" s="36"/>
    </row>
    <row r="30" spans="1:6" ht="112.5" customHeight="1" x14ac:dyDescent="0.35">
      <c r="A30" s="8" t="s">
        <v>140</v>
      </c>
      <c r="B30" s="8" t="s">
        <v>125</v>
      </c>
      <c r="C30" s="8" t="s">
        <v>129</v>
      </c>
      <c r="D30" s="98"/>
      <c r="E30" s="13">
        <f>'1. Audit Entry Form'!D57</f>
        <v>0</v>
      </c>
      <c r="F30" s="36"/>
    </row>
    <row r="31" spans="1:6" ht="53" customHeight="1" x14ac:dyDescent="0.35">
      <c r="A31" s="8" t="s">
        <v>123</v>
      </c>
      <c r="B31" s="8" t="s">
        <v>125</v>
      </c>
      <c r="C31" s="8" t="s">
        <v>178</v>
      </c>
      <c r="D31" s="99"/>
      <c r="E31" s="13">
        <f>'1. Audit Entry Form'!D58</f>
        <v>0</v>
      </c>
      <c r="F31" s="36"/>
    </row>
    <row r="32" spans="1:6" ht="17.5" x14ac:dyDescent="0.35">
      <c r="A32" s="49" t="s">
        <v>167</v>
      </c>
    </row>
  </sheetData>
  <mergeCells count="1">
    <mergeCell ref="D26:D31"/>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4ced2d-5219-43cd-a701-ae343c8be8b7" xsi:nil="true"/>
    <lcf76f155ced4ddcb4097134ff3c332f xmlns="022661e0-d27d-4d2a-b12a-2ab83cfded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6328B7EE153B41B4D0393C24F90FE6" ma:contentTypeVersion="13" ma:contentTypeDescription="Create a new document." ma:contentTypeScope="" ma:versionID="31f39ab99e6ed0adea4c9fee01638b28">
  <xsd:schema xmlns:xsd="http://www.w3.org/2001/XMLSchema" xmlns:xs="http://www.w3.org/2001/XMLSchema" xmlns:p="http://schemas.microsoft.com/office/2006/metadata/properties" xmlns:ns2="022661e0-d27d-4d2a-b12a-2ab83cfded33" xmlns:ns3="2a4ced2d-5219-43cd-a701-ae343c8be8b7" targetNamespace="http://schemas.microsoft.com/office/2006/metadata/properties" ma:root="true" ma:fieldsID="0b60cb9415453d71134c101052d22ac7" ns2:_="" ns3:_="">
    <xsd:import namespace="022661e0-d27d-4d2a-b12a-2ab83cfded33"/>
    <xsd:import namespace="2a4ced2d-5219-43cd-a701-ae343c8be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661e0-d27d-4d2a-b12a-2ab83cfded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bc23296-6d79-42ba-b0ab-0a03bcbd5cb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4ced2d-5219-43cd-a701-ae343c8be8b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dc1042b-699d-4a1a-b23e-31e842252a05}" ma:internalName="TaxCatchAll" ma:showField="CatchAllData" ma:web="2a4ced2d-5219-43cd-a701-ae343c8be8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971C63-5D1C-45B8-B4AD-C797AEC734DA}">
  <ds:schemaRefs>
    <ds:schemaRef ds:uri="http://schemas.microsoft.com/office/2006/metadata/properties"/>
    <ds:schemaRef ds:uri="http://schemas.microsoft.com/office/infopath/2007/PartnerControls"/>
    <ds:schemaRef ds:uri="2a4ced2d-5219-43cd-a701-ae343c8be8b7"/>
    <ds:schemaRef ds:uri="022661e0-d27d-4d2a-b12a-2ab83cfded33"/>
  </ds:schemaRefs>
</ds:datastoreItem>
</file>

<file path=customXml/itemProps2.xml><?xml version="1.0" encoding="utf-8"?>
<ds:datastoreItem xmlns:ds="http://schemas.openxmlformats.org/officeDocument/2006/customXml" ds:itemID="{2D9953DF-819B-4ABB-BEC9-C91F27FA7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661e0-d27d-4d2a-b12a-2ab83cfded33"/>
    <ds:schemaRef ds:uri="2a4ced2d-5219-43cd-a701-ae343c8be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572FE-1278-4796-9CED-742D3F5948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Audit Entry Form</vt:lpstr>
      <vt:lpstr>2. Cover Sheet</vt:lpstr>
      <vt:lpstr>3. Mgment - Training - Programs</vt:lpstr>
      <vt:lpstr>4. On-Farm BMP</vt:lpstr>
      <vt:lpstr>'3. Mgment - Training - Programs'!Print_Area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Lindy Froebel</dc:creator>
  <cp:lastModifiedBy>Addison Murtha</cp:lastModifiedBy>
  <cp:lastPrinted>2021-10-08T20:07:48Z</cp:lastPrinted>
  <dcterms:created xsi:type="dcterms:W3CDTF">2021-08-06T14:50:51Z</dcterms:created>
  <dcterms:modified xsi:type="dcterms:W3CDTF">2026-06-30T14:57:43Z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0x010100716328B7EE153B41B4D0393C24F90FE6</vt:lpwstr>
  </property>
  <property fmtid="{D5CDD505-2E9C-101B-9397-08002B2CF9AE}" pid="3" name="Order">
    <vt:r8>71400</vt:r8>
  </property>
  <property fmtid="{D5CDD505-2E9C-101B-9397-08002B2CF9AE}" pid="4" name="MediaServiceImageTags">
    <vt:lpwstr/>
  </property>
</Properties>
</file>