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ationalturkeyfederation.sharepoint.com/sites/NTF/Shared Documents/Addison Murtha/Audit/"/>
    </mc:Choice>
  </mc:AlternateContent>
  <xr:revisionPtr revIDLastSave="217" documentId="8_{BC4BE32F-F494-44BF-B54B-E35F15518F9F}" xr6:coauthVersionLast="47" xr6:coauthVersionMax="47" xr10:uidLastSave="{A821F87A-5F27-4426-944D-D54B85D0CF0A}"/>
  <bookViews>
    <workbookView xWindow="-110" yWindow="-110" windowWidth="19420" windowHeight="10300" firstSheet="2" activeTab="2" xr2:uid="{00000000-000D-0000-FFFF-FFFF00000000}"/>
  </bookViews>
  <sheets>
    <sheet name="Revised Overview" sheetId="1" state="hidden" r:id="rId1"/>
    <sheet name="1. Audit Entry Form" sheetId="2" r:id="rId2"/>
    <sheet name="2. Audit Cover Sheet" sheetId="3" r:id="rId3"/>
    <sheet name="3. Mgment - Training - Programs" sheetId="4" r:id="rId4"/>
    <sheet name="4. On-Farm BMP" sheetId="5" r:id="rId5"/>
  </sheets>
  <definedNames>
    <definedName name="_xlnm.Print_Area" localSheetId="2">'2. Audit Cover Sheet'!$A$1:$N$36</definedName>
    <definedName name="_xlnm.Print_Area" localSheetId="3">'3. Mgment - Training - Programs'!$A$1:$F$15</definedName>
    <definedName name="_xlnm.Print_Area" localSheetId="4">'4. On-Farm BMP'!$A$1:$F$18</definedName>
    <definedName name="_xlnm.Print_Titles" localSheetId="3">'3. Mgment - Training - Programs'!$1:$1</definedName>
    <definedName name="_xlnm.Print_Titles" localSheetId="4">'4. On-Farm BMP'!$1:$1</definedName>
    <definedName name="Z_021C8937_E5DC_4EEC_B1B0_5D0A045D3A93_.wvu.Cols" localSheetId="3" hidden="1">'3. Mgment - Training - Programs'!#REF!,'3. Mgment - Training - Programs'!$I:$L</definedName>
    <definedName name="Z_021C8937_E5DC_4EEC_B1B0_5D0A045D3A93_.wvu.Cols" localSheetId="4" hidden="1">'4. On-Farm BMP'!#REF!,'4. On-Farm BMP'!$J:$J</definedName>
    <definedName name="Z_021C8937_E5DC_4EEC_B1B0_5D0A045D3A93_.wvu.PrintArea" localSheetId="2" hidden="1">'2. Audit Cover Sheet'!$A$1:$N$35</definedName>
    <definedName name="Z_021C8937_E5DC_4EEC_B1B0_5D0A045D3A93_.wvu.PrintArea" localSheetId="3" hidden="1">'3. Mgment - Training - Programs'!$A$1:$F$15</definedName>
    <definedName name="Z_021C8937_E5DC_4EEC_B1B0_5D0A045D3A93_.wvu.PrintArea" localSheetId="4" hidden="1">'4. On-Farm BMP'!$A$1:$F$12</definedName>
    <definedName name="Z_021C8937_E5DC_4EEC_B1B0_5D0A045D3A93_.wvu.PrintTitles" localSheetId="3" hidden="1">'3. Mgment - Training - Programs'!$1:$1</definedName>
    <definedName name="Z_021C8937_E5DC_4EEC_B1B0_5D0A045D3A93_.wvu.PrintTitles" localSheetId="4" hidden="1">'4. On-Farm BMP'!$1:$1</definedName>
    <definedName name="Z_1F1C7B1E_6480_443B_8699_8DB4E2051728_.wvu.Cols" localSheetId="3" hidden="1">'3. Mgment - Training - Programs'!#REF!,'3. Mgment - Training - Programs'!$I:$L</definedName>
    <definedName name="Z_1F1C7B1E_6480_443B_8699_8DB4E2051728_.wvu.Cols" localSheetId="4" hidden="1">'4. On-Farm BMP'!#REF!,'4. On-Farm BMP'!$J:$J</definedName>
    <definedName name="Z_1F1C7B1E_6480_443B_8699_8DB4E2051728_.wvu.PrintArea" localSheetId="2" hidden="1">'2. Audit Cover Sheet'!$A$1:$N$35</definedName>
    <definedName name="Z_1F1C7B1E_6480_443B_8699_8DB4E2051728_.wvu.PrintArea" localSheetId="3" hidden="1">'3. Mgment - Training - Programs'!$A$1:$F$15</definedName>
    <definedName name="Z_1F1C7B1E_6480_443B_8699_8DB4E2051728_.wvu.PrintArea" localSheetId="4" hidden="1">'4. On-Farm BMP'!$A$1:$F$12</definedName>
    <definedName name="Z_1F1C7B1E_6480_443B_8699_8DB4E2051728_.wvu.PrintTitles" localSheetId="3" hidden="1">'3. Mgment - Training - Programs'!$1:$1</definedName>
    <definedName name="Z_1F1C7B1E_6480_443B_8699_8DB4E2051728_.wvu.PrintTitles" localSheetId="4" hidden="1">'4. On-Farm BMP'!$1:$1</definedName>
    <definedName name="Z_C62255E3_4BBD_4D52_9A28_B09036565113_.wvu.Cols" localSheetId="3" hidden="1">'3. Mgment - Training - Programs'!#REF!,'3. Mgment - Training - Programs'!$I:$L</definedName>
    <definedName name="Z_C62255E3_4BBD_4D52_9A28_B09036565113_.wvu.Cols" localSheetId="4" hidden="1">'4. On-Farm BMP'!#REF!,'4. On-Farm BMP'!$J:$J</definedName>
    <definedName name="Z_C62255E3_4BBD_4D52_9A28_B09036565113_.wvu.PrintArea" localSheetId="2" hidden="1">'2. Audit Cover Sheet'!$A$1:$N$35</definedName>
    <definedName name="Z_C62255E3_4BBD_4D52_9A28_B09036565113_.wvu.PrintArea" localSheetId="3" hidden="1">'3. Mgment - Training - Programs'!$A$1:$F$15</definedName>
    <definedName name="Z_C62255E3_4BBD_4D52_9A28_B09036565113_.wvu.PrintArea" localSheetId="4" hidden="1">'4. On-Farm BMP'!$A$1:$F$12</definedName>
    <definedName name="Z_C62255E3_4BBD_4D52_9A28_B09036565113_.wvu.PrintTitles" localSheetId="3" hidden="1">'3. Mgment - Training - Programs'!$1:$1</definedName>
    <definedName name="Z_C62255E3_4BBD_4D52_9A28_B09036565113_.wvu.PrintTitles" localSheetId="4" hidden="1">'4. On-Farm BMP'!$1:$1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5" l="1"/>
  <c r="E16" i="5"/>
  <c r="E15" i="5"/>
  <c r="E14" i="5"/>
  <c r="E12" i="5"/>
  <c r="E10" i="5"/>
  <c r="E9" i="5"/>
  <c r="E7" i="5"/>
  <c r="E6" i="5"/>
  <c r="E4" i="5"/>
  <c r="E3" i="5"/>
  <c r="E15" i="4"/>
  <c r="M41" i="2"/>
  <c r="M40" i="2"/>
  <c r="M39" i="2"/>
  <c r="K31" i="3" l="1"/>
  <c r="K30" i="3"/>
  <c r="I31" i="3"/>
  <c r="I32" i="3" s="1"/>
  <c r="I30" i="3"/>
  <c r="E13" i="5"/>
  <c r="K28" i="3"/>
  <c r="D32" i="2" l="1"/>
  <c r="F37" i="2"/>
  <c r="E14" i="4" l="1"/>
  <c r="H37" i="2"/>
  <c r="F42" i="2"/>
  <c r="D42" i="2" l="1"/>
  <c r="D37" i="2"/>
  <c r="D36" i="2"/>
  <c r="D35" i="2"/>
  <c r="D34" i="2"/>
  <c r="D33" i="2"/>
  <c r="D31" i="2"/>
  <c r="D30" i="2"/>
  <c r="D29" i="2"/>
  <c r="D28" i="2"/>
  <c r="D27" i="2"/>
  <c r="D24" i="2"/>
  <c r="D25" i="2"/>
  <c r="D26" i="2"/>
  <c r="D23" i="2"/>
  <c r="H42" i="2"/>
  <c r="D8" i="5"/>
  <c r="F3" i="5"/>
  <c r="M26" i="2" l="1"/>
  <c r="H26" i="2" s="1"/>
  <c r="F6" i="4"/>
  <c r="E6" i="4"/>
  <c r="D2" i="4"/>
  <c r="F18" i="5" l="1"/>
  <c r="F10" i="5"/>
  <c r="F12" i="5"/>
  <c r="F7" i="5"/>
  <c r="F4" i="5"/>
  <c r="F14" i="4"/>
  <c r="F15" i="4"/>
  <c r="F10" i="4"/>
  <c r="F4" i="4"/>
  <c r="F5" i="4"/>
  <c r="K27" i="3"/>
  <c r="E18" i="5"/>
  <c r="I34" i="3" s="1"/>
  <c r="E8" i="5"/>
  <c r="K29" i="3" s="1"/>
  <c r="D38" i="1" l="1"/>
  <c r="C38" i="1"/>
  <c r="D28" i="1" l="1"/>
  <c r="D39" i="1"/>
  <c r="M42" i="2" l="1"/>
  <c r="D11" i="4"/>
  <c r="D37" i="1"/>
  <c r="C37" i="1"/>
  <c r="D35" i="1" l="1"/>
  <c r="D36" i="1"/>
  <c r="D34" i="1"/>
  <c r="D5" i="5"/>
  <c r="D31" i="1"/>
  <c r="D32" i="1"/>
  <c r="D33" i="1"/>
  <c r="D30" i="1"/>
  <c r="D29" i="1"/>
  <c r="D25" i="1"/>
  <c r="D26" i="1"/>
  <c r="D27" i="1"/>
  <c r="E4" i="4"/>
  <c r="E5" i="4"/>
  <c r="D24" i="1"/>
  <c r="D23" i="1"/>
  <c r="D22" i="1"/>
  <c r="D19" i="1"/>
  <c r="D20" i="1"/>
  <c r="D18" i="1"/>
  <c r="D15" i="1" l="1"/>
  <c r="C27" i="1"/>
  <c r="C20" i="1"/>
  <c r="C19" i="1"/>
  <c r="F38" i="1" l="1"/>
  <c r="F21" i="1"/>
  <c r="C35" i="1"/>
  <c r="C36" i="1"/>
  <c r="C34" i="1"/>
  <c r="C31" i="1"/>
  <c r="C32" i="1"/>
  <c r="C33" i="1"/>
  <c r="C30" i="1"/>
  <c r="C29" i="1"/>
  <c r="C28" i="1"/>
  <c r="C25" i="1"/>
  <c r="C26" i="1"/>
  <c r="C24" i="1"/>
  <c r="C23" i="1"/>
  <c r="C22" i="1"/>
  <c r="F9" i="5" l="1"/>
  <c r="F6" i="5"/>
  <c r="E5" i="5"/>
  <c r="E2" i="5"/>
  <c r="F12" i="4"/>
  <c r="E12" i="4"/>
  <c r="F9" i="4"/>
  <c r="E10" i="4"/>
  <c r="E9" i="4"/>
  <c r="K26" i="3" s="1"/>
  <c r="F3" i="4"/>
  <c r="D21" i="3"/>
  <c r="E19" i="3"/>
  <c r="L17" i="3"/>
  <c r="C17" i="3"/>
  <c r="L15" i="3"/>
  <c r="C15" i="3"/>
  <c r="L13" i="3"/>
  <c r="B13" i="3"/>
  <c r="E11" i="4" l="1"/>
  <c r="E8" i="4"/>
  <c r="D2" i="5"/>
  <c r="I28" i="3" s="1"/>
  <c r="I27" i="3"/>
  <c r="D8" i="4"/>
  <c r="A28" i="1"/>
  <c r="A18" i="1"/>
  <c r="B34" i="1"/>
  <c r="B30" i="1"/>
  <c r="B28" i="1"/>
  <c r="B24" i="1"/>
  <c r="B22" i="1"/>
  <c r="B18" i="1"/>
  <c r="M37" i="2"/>
  <c r="M38" i="2"/>
  <c r="H38" i="2" s="1"/>
  <c r="M36" i="2"/>
  <c r="H36" i="2" s="1"/>
  <c r="M30" i="2"/>
  <c r="H30" i="2" s="1"/>
  <c r="M31" i="2"/>
  <c r="H31" i="2" s="1"/>
  <c r="M35" i="2"/>
  <c r="H35" i="2" s="1"/>
  <c r="M34" i="2"/>
  <c r="H34" i="2" s="1"/>
  <c r="M33" i="2"/>
  <c r="H33" i="2" s="1"/>
  <c r="M32" i="2"/>
  <c r="H32" i="2" s="1"/>
  <c r="H4" i="1"/>
  <c r="E26" i="1" l="1"/>
  <c r="E25" i="1"/>
  <c r="E24" i="1"/>
  <c r="E27" i="1"/>
  <c r="H7" i="1"/>
  <c r="E32" i="1" s="1"/>
  <c r="I29" i="3"/>
  <c r="M29" i="3" s="1"/>
  <c r="H8" i="1"/>
  <c r="E38" i="1" s="1"/>
  <c r="M30" i="3"/>
  <c r="I25" i="3"/>
  <c r="I26" i="3"/>
  <c r="M27" i="3"/>
  <c r="M29" i="2"/>
  <c r="H29" i="2" s="1"/>
  <c r="M28" i="2"/>
  <c r="H28" i="2" s="1"/>
  <c r="M27" i="2"/>
  <c r="H27" i="2" s="1"/>
  <c r="M24" i="2"/>
  <c r="H24" i="2" s="1"/>
  <c r="M25" i="2"/>
  <c r="H25" i="2" s="1"/>
  <c r="C18" i="1"/>
  <c r="H3" i="1"/>
  <c r="E33" i="1" l="1"/>
  <c r="E31" i="1"/>
  <c r="E37" i="1"/>
  <c r="E39" i="1"/>
  <c r="E30" i="1"/>
  <c r="E22" i="1"/>
  <c r="E23" i="1"/>
  <c r="E34" i="1"/>
  <c r="E35" i="1"/>
  <c r="E36" i="1"/>
  <c r="M26" i="3"/>
  <c r="J1" i="5"/>
  <c r="J2" i="4" s="1"/>
  <c r="H6" i="1"/>
  <c r="H2" i="1"/>
  <c r="E21" i="1" s="1"/>
  <c r="J1" i="4"/>
  <c r="F37" i="1" l="1"/>
  <c r="F39" i="1"/>
  <c r="F20" i="1"/>
  <c r="F25" i="1"/>
  <c r="F26" i="1"/>
  <c r="F19" i="1"/>
  <c r="F27" i="1"/>
  <c r="E20" i="1"/>
  <c r="E19" i="1"/>
  <c r="E29" i="1"/>
  <c r="J3" i="4"/>
  <c r="M28" i="3"/>
  <c r="E28" i="1"/>
  <c r="E6" i="1"/>
  <c r="F6" i="1" s="1"/>
  <c r="H11" i="1"/>
  <c r="E2" i="1"/>
  <c r="E18" i="1"/>
  <c r="F36" i="1"/>
  <c r="F34" i="1"/>
  <c r="F29" i="1"/>
  <c r="F32" i="1"/>
  <c r="F31" i="1"/>
  <c r="F35" i="1"/>
  <c r="F33" i="1"/>
  <c r="F30" i="1"/>
  <c r="F28" i="1"/>
  <c r="F23" i="1"/>
  <c r="F22" i="1"/>
  <c r="F24" i="1"/>
  <c r="F18" i="1"/>
  <c r="E11" i="1"/>
  <c r="D16" i="1" s="1"/>
  <c r="F2" i="1" l="1"/>
  <c r="F11" i="1" s="1"/>
  <c r="I2" i="1"/>
  <c r="I7" i="1"/>
  <c r="I6" i="1"/>
  <c r="I4" i="1"/>
  <c r="I8" i="1"/>
  <c r="I3" i="1"/>
  <c r="I11" i="1" l="1"/>
  <c r="M23" i="2"/>
  <c r="H23" i="2" s="1"/>
  <c r="E3" i="4"/>
  <c r="K25" i="3" s="1"/>
  <c r="M25" i="3" s="1"/>
  <c r="E2" i="4" l="1"/>
  <c r="K32" i="3"/>
  <c r="M3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E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<sst xmlns="http://schemas.openxmlformats.org/spreadsheetml/2006/main" count="206" uniqueCount="181">
  <si>
    <t>Area</t>
  </si>
  <si>
    <t>Guideline</t>
  </si>
  <si>
    <t>Measurement\Verification</t>
  </si>
  <si>
    <t>Max Score</t>
  </si>
  <si>
    <t>Facility Score</t>
  </si>
  <si>
    <t>Comments</t>
  </si>
  <si>
    <t>Designated person or management group in charge of animal welfare practices.</t>
  </si>
  <si>
    <t>Identify designated person or management group</t>
  </si>
  <si>
    <t>Adequate access for all birds.</t>
  </si>
  <si>
    <t>Health</t>
  </si>
  <si>
    <t>Biosecurity</t>
  </si>
  <si>
    <t>Ventilation</t>
  </si>
  <si>
    <t>Housing Condition</t>
  </si>
  <si>
    <t>On-Farm Best Practices</t>
  </si>
  <si>
    <t>Nutrition and Feeding</t>
  </si>
  <si>
    <t>Comfort and Shelter</t>
  </si>
  <si>
    <t>Possible Points for Area</t>
  </si>
  <si>
    <t>Possible Points for Item</t>
  </si>
  <si>
    <t>Points For This Single Item are % of ALL AUDIT POINTS</t>
  </si>
  <si>
    <t>Each Area is This % Of All Points on Audit</t>
  </si>
  <si>
    <t>Training</t>
  </si>
  <si>
    <t>Programs</t>
  </si>
  <si>
    <t>Management</t>
  </si>
  <si>
    <t>Management, Training and Programs</t>
  </si>
  <si>
    <t>Points for This Single Item are % of Audit Points for Area</t>
  </si>
  <si>
    <t>CATEGORY</t>
  </si>
  <si>
    <t>Mgmt</t>
  </si>
  <si>
    <t>BMP</t>
  </si>
  <si>
    <t>TL</t>
  </si>
  <si>
    <t>Possible Points for Category</t>
  </si>
  <si>
    <t>Category</t>
  </si>
  <si>
    <t>Each Category is This % of All Points on Audit</t>
  </si>
  <si>
    <t>TOTAL POINTS - check against each item</t>
  </si>
  <si>
    <t>Score check should = 0</t>
  </si>
  <si>
    <t>TOTAL POINTS ON AUDIT</t>
  </si>
  <si>
    <t>Individual Audit Item</t>
  </si>
  <si>
    <t>AREA</t>
  </si>
  <si>
    <t>NATIONAL TURKEY FEDERATION</t>
  </si>
  <si>
    <t>The following checklist is provided to assist turkey companies in complying with the Animal Welfare Guidelines recommended by the National Turkey Federation and voluntarily adopted by this 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</si>
  <si>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</si>
  <si>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</si>
  <si>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</si>
  <si>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</si>
  <si>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</si>
  <si>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</si>
  <si>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</si>
  <si>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</si>
  <si>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On-Farm Best Management Practices</t>
  </si>
  <si>
    <t>Maximum Score</t>
  </si>
  <si>
    <t>Percent</t>
  </si>
  <si>
    <t>TOTALS</t>
  </si>
  <si>
    <t>Audit Date</t>
  </si>
  <si>
    <t>Company Phone</t>
  </si>
  <si>
    <t>Contact Position</t>
  </si>
  <si>
    <t>List of Complexes or Facilities in Audit</t>
  </si>
  <si>
    <t>Auditor and Title</t>
  </si>
  <si>
    <t>Auditor Name and Title:</t>
  </si>
  <si>
    <t>AUTO FAIL ITEM</t>
  </si>
  <si>
    <t>SCORE CHECK</t>
  </si>
  <si>
    <t>AUDIT ITEM:</t>
  </si>
  <si>
    <t>3.0  Programs</t>
  </si>
  <si>
    <t>3.2  Health</t>
  </si>
  <si>
    <t>3.3  Biosecurity</t>
  </si>
  <si>
    <t>4.0  Nutrition and Feeding</t>
  </si>
  <si>
    <t>5.0  Comfort &amp; Shelter</t>
  </si>
  <si>
    <t>5.1  Housing Condition</t>
  </si>
  <si>
    <t>6.0  On-Farm Best Practices</t>
  </si>
  <si>
    <t>2.2  Euthanasia Training and Documentation</t>
  </si>
  <si>
    <t>3.1  Emergency Response Plan</t>
  </si>
  <si>
    <t>Ventilation systems provide quality air; noxious gases are minimized.</t>
  </si>
  <si>
    <t>No willful acts of abuse are tolerated</t>
  </si>
  <si>
    <t>% OF POINTS ALLOWED</t>
  </si>
  <si>
    <t>YOUR SCORE</t>
  </si>
  <si>
    <t>Pest control program should be in place.</t>
  </si>
  <si>
    <t>6.1  Inspection/Record keeping</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</si>
  <si>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</si>
  <si>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Turkey On-Farm Animal Care Audit Checklist</t>
  </si>
  <si>
    <t>1.0 Management</t>
  </si>
  <si>
    <t>2.0 Training</t>
  </si>
  <si>
    <t>2.1  Poultry Welfare Training and Documentation</t>
  </si>
  <si>
    <t>1.3  Adequate Diet and Nutrition</t>
  </si>
  <si>
    <t>Company has lighting program in place that promotes turkey well being.</t>
  </si>
  <si>
    <t>Automatic Failure Items</t>
  </si>
  <si>
    <t>7.1 Acts of Willful Abuse</t>
  </si>
  <si>
    <t>Gait Scoring</t>
  </si>
  <si>
    <t>6.3  Lighting Program</t>
  </si>
  <si>
    <t>6.2  On-Farm Euthanasia</t>
  </si>
  <si>
    <t>5.2  Pest Control</t>
  </si>
  <si>
    <t>4.2  Access to Feed</t>
  </si>
  <si>
    <t>4.1  Access to Drinking Water</t>
  </si>
  <si>
    <t>Veterinary Care</t>
  </si>
  <si>
    <t>Adequate Diet and Nutrition</t>
  </si>
  <si>
    <t>Euthanasia Training and Documentation</t>
  </si>
  <si>
    <t>Emergency Response Plan</t>
  </si>
  <si>
    <t>Access to Drinking Water</t>
  </si>
  <si>
    <t>Access to Feed</t>
  </si>
  <si>
    <t>Pest Control</t>
  </si>
  <si>
    <t>Litter Moisture</t>
  </si>
  <si>
    <t>Inspection/Record Keeping</t>
  </si>
  <si>
    <t>On-Farm Euthanasia</t>
  </si>
  <si>
    <t>Lighting Program</t>
  </si>
  <si>
    <t>Acts of Willful Abuse - Enter in "Yes" if Observed</t>
  </si>
  <si>
    <t>AUDITOR COMMENTS</t>
  </si>
  <si>
    <t>1.4 Animal Abuse Reporting</t>
  </si>
  <si>
    <t>Animal Abuse Reporting</t>
  </si>
  <si>
    <t>Poultry Welfare Training and Documentation</t>
  </si>
  <si>
    <t>Commercial Turkey Production</t>
  </si>
  <si>
    <t>SECTION 1</t>
  </si>
  <si>
    <t>Complete the Company information in Section 1</t>
  </si>
  <si>
    <t>SECTION 2</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</si>
  <si>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</si>
  <si>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</si>
  <si>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</si>
  <si>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All scores and comments will show up on the printable sections of the audit (Tabs 3, 4) as well as the Company information and summary on the Cover Sheet (Tab 2)</t>
  </si>
  <si>
    <t>Print pages on the following tabs: 2. Cover Sheet, 3. Mgment - Training - Programs and 4. On-Farm BMP. Print ranges are set up, select your printer.</t>
  </si>
  <si>
    <t>Company Name</t>
  </si>
  <si>
    <t>Company Address (Street, City, State)</t>
  </si>
  <si>
    <t>Company Contact Person</t>
  </si>
  <si>
    <t>ASSIGNED SCORE</t>
  </si>
  <si>
    <t xml:space="preserve">Run MACRO "Ctrl+c" to clear this worksheet. </t>
  </si>
  <si>
    <t>Select "File - Save As" to save this file to your personal folder.</t>
  </si>
  <si>
    <t>TURKEY MEAT BIRD ANIMAL CARE AUDIT CHECKLIST</t>
  </si>
  <si>
    <t>1.1  Management commitment to welfare</t>
  </si>
  <si>
    <t>Feed formulated to prevent predictable signs of nutritional deficiency and to promote good health and desired production.</t>
  </si>
  <si>
    <t>1.2  Veterinary Care</t>
  </si>
  <si>
    <t>IF THE AUDITOR OBSERVES A WILLFUL ACT OF ABUSE, RECORD AS "YES" UNDER ITEM 7.1. The Audit stops at that point.  If no auto-fail items are observed, mark "NO".</t>
  </si>
  <si>
    <t>AUTO FAIL WAS RECORDED DUE TO MAJOR NON-CONFORMANCE:</t>
  </si>
  <si>
    <t>(Will only fill in if an auto failure occurred)</t>
  </si>
  <si>
    <t>Management Commitment to Welfare</t>
  </si>
  <si>
    <t>Birds have access to drinking water except during loading, vaccination or performing handling tasks.</t>
  </si>
  <si>
    <t>1.41 Corrective Actions</t>
  </si>
  <si>
    <t>If company has a reported abuse or welfare concern, there must be a documented corrective action.</t>
  </si>
  <si>
    <t>The following sliding scale is used to score each poultry house observed. To calculate the Euthanasia criterion score for the audit, average all the houses’ scores. However, if any individual poultry house receives a zero, that results in automatic audit failure. a) 70 points: No birds observed that require euthanasia. b) 35 points: 1 bird/3000 birds or fewer observed that require euthanasia c) 0 points: Greater than 1 bird/3000 observed that require euthanasia</t>
  </si>
  <si>
    <t>6.21 Euthanasia Point Scale</t>
  </si>
  <si>
    <t xml:space="preserve">Company should have a written plan for emergency response and recovery, including but not limited to structural damage, natural disasters, live bird transportation emergencies and utility outages.   </t>
  </si>
  <si>
    <t xml:space="preserve">Company should have a written emergency ventilation program which includes system or procedure to provide adequate ventilation in the event of power failure. </t>
  </si>
  <si>
    <t xml:space="preserve">If applicable, include in score for 1.4. Verify documented investigation and corrective actions (if needed), at a minimum retraining of offenders if complaint is substantiated </t>
  </si>
  <si>
    <t>Protects birds from anticipated adverse environmental conditions.</t>
  </si>
  <si>
    <t xml:space="preserve">Inspect flocks and barns twice daily. </t>
  </si>
  <si>
    <t>Verification of barn inspection can be confirmed by up-to-date mortality records; mortality is removed twice daily.  In absence of disease, greater than .025% (1/3000) decomposing carcasses per house is not acceptable and will result in total loss of points.</t>
  </si>
  <si>
    <t>Verify that birds are not being adversely affected by housing conditions, and are protected from predators and unfavorable environmental conditions as specified by the program.</t>
  </si>
  <si>
    <t>Diet reviewed by professional turkey nutritionist. Examples of this could be a letter from the nutrition company or nutritionist stating their role in formulation and review of diets or their CV/resume.</t>
  </si>
  <si>
    <t>Company must have a process, by which employees, contractors and contract growers are able to anonymously report abuse or welfare concerns.</t>
  </si>
  <si>
    <t>Verify the Company has a process or method for anonymously reporting abuse and welfare concerns, and that this is known to employees/contractors/contract growers through their welfare policy and/or training programs.</t>
  </si>
  <si>
    <t>Documented training program for any person performing euthanasia. Initial training must include a hands-on demonstration.</t>
  </si>
  <si>
    <t xml:space="preserve">Verify the company has a written plan. Verify that employees/contractors/contract growers have access to emergency contacts' phone numbers and that contact names &amp; numbers are up to date.  </t>
  </si>
  <si>
    <t xml:space="preserve">A disease prevention program is followed. Program specifies that mortality in excess of 1/1000 birds (.1%) without obvious cause will be investigated. </t>
  </si>
  <si>
    <t>A written biosecurity program with defined procedures is in place. Company program follows NPIP biosecurity standards.</t>
  </si>
  <si>
    <t>Verify biosecurity program (excluding the pest control program) is documented and followed.</t>
  </si>
  <si>
    <t xml:space="preserve">Identify veterinarian, evidence of veterinary/client/patient relationship (VCPR).  Examples of this could be a listing of the company veterinarians (or whomever is responsible for writing prescriptions or flock health) on company letterhead, a signed flock health plan or a copy of a prescription by the vet for one of the companies flocks. </t>
  </si>
  <si>
    <r>
      <t>Company approved euthanasia method is used. Methods need to be AVMA approved</t>
    </r>
    <r>
      <rPr>
        <i/>
        <sz val="10"/>
        <rFont val="Arial"/>
        <family val="2"/>
      </rPr>
      <t>.</t>
    </r>
    <r>
      <rPr>
        <sz val="10"/>
        <rFont val="Arial"/>
        <family val="2"/>
      </rPr>
      <t xml:space="preserve"> Ask caretaker to describe proper euthanasia technique or demonstrate with a cull bird. Award 0 points if caretaker/company representative cannot demonstrate or describe correct euthanasia process. Special attention should be paid to sidewalls, exhaust fans, and any dark areas. Birds injured since the last daily flock inspection should not be counted. If auditor cannot determine if a bird is recently injured, do not count that bird. Confirmation of death is required prior to carcass disposal. Presence of live birds in the final disposal area and live birds covered by dead birds at any point is a major non-conformance and will result in an automatic failure of the audit. See the accompanying sliding scale for point allocations.</t>
    </r>
    <r>
      <rPr>
        <b/>
        <u/>
        <sz val="10"/>
        <rFont val="Arial"/>
        <family val="2"/>
      </rPr>
      <t xml:space="preserve"> IF ALLOCATED POINTS ARE DETERMINED TO BE ZERO (0), THIS IS A MAJOR NON-CONFORMANCE AND WILL RESULT IN AUTOMATIC FAILURE OF THE AUDIT.</t>
    </r>
  </si>
  <si>
    <t xml:space="preserve">Documented training program for any person handling live birds. Employee training records are available for review. </t>
  </si>
  <si>
    <t>Review training program and verify that initial and annual employee and contractor training is documented. Training needs to include topics of "General Health and Welfare" and "Bird Handling". The person(s) should be trained prior to handling birds and at least once per calendar year thereafter.</t>
  </si>
  <si>
    <t xml:space="preserve">3.1.1  Emergency Ventilation </t>
  </si>
  <si>
    <t>1Schwean-Lardner K, Vermette C, Leis M, Classen HL. Basing Turkey Lighting Programs on Broiler Research: A Good Idea? A Comparison of 18 Daylength Effects on Broiler and Turkey Welfare. Animals (Basel). 2016 Apr 25;6(5):27. doi: 10.3390/ani6050027. PMID: 27120624; PMCID: PMC4880844.</t>
  </si>
  <si>
    <t>Litter moisture not excessive.</t>
  </si>
  <si>
    <t>8.0 Automatic Failure Items</t>
  </si>
  <si>
    <t>8.1  Acts of Willful Abuse</t>
  </si>
  <si>
    <t xml:space="preserve">7.0 Space Allowance </t>
  </si>
  <si>
    <t>Birds free to roam throughout the growing area &amp; express normal behaviors. Birds can stand up, sit down and spread their wings</t>
  </si>
  <si>
    <t>7.1 Gait Scoring</t>
  </si>
  <si>
    <t>7.2 Litter Moisture</t>
  </si>
  <si>
    <t>7.3  Ventilation</t>
  </si>
  <si>
    <t xml:space="preserve">Space Allowance </t>
  </si>
  <si>
    <t>Score OK</t>
  </si>
  <si>
    <t>Qualified veterinary care is available</t>
  </si>
  <si>
    <r>
      <t>Review training program and verify that initial and annual employee and contractor training is documented. Euthanasia method must be AVMA approved.</t>
    </r>
    <r>
      <rPr>
        <sz val="10"/>
        <color theme="1"/>
        <rFont val="Arial"/>
        <family val="2"/>
      </rPr>
      <t xml:space="preserve"> </t>
    </r>
    <r>
      <rPr>
        <i/>
        <sz val="10"/>
        <color theme="1"/>
        <rFont val="Arial"/>
        <family val="2"/>
      </rPr>
      <t>Employees should only use euthanasia methods they have undergone training for and in the language they are fluent in. The person(s) should be trained prior to handling birds and once per calendar year thereafter.</t>
    </r>
  </si>
  <si>
    <r>
      <t>Verify presence of a working generator, operational curtain drops, or other methods of emergency ventilation. Verify documented checks of available generators are completed no less than twice per year (natural ventilation farms) or weekly (power ventilation farms). Verify curtain drops are operational no less tha</t>
    </r>
    <r>
      <rPr>
        <sz val="10"/>
        <color theme="1"/>
        <rFont val="Arial"/>
        <family val="2"/>
      </rPr>
      <t>n once per flock. Scoring for this section is included in 3.1.</t>
    </r>
    <r>
      <rPr>
        <sz val="10"/>
        <rFont val="Arial"/>
        <family val="2"/>
      </rPr>
      <t xml:space="preserve"> </t>
    </r>
  </si>
  <si>
    <r>
      <t>In the absence of disease, no more than 3% of hens or 7% of toms in the barn show difficulty walking (walking with a limp, but being able to walk at least 5 feet.)</t>
    </r>
    <r>
      <rPr>
        <sz val="10"/>
        <color rgb="FFFF0000"/>
        <rFont val="Arial"/>
        <family val="2"/>
      </rPr>
      <t xml:space="preserve"> </t>
    </r>
    <r>
      <rPr>
        <sz val="10"/>
        <color theme="1"/>
        <rFont val="Arial"/>
        <family val="2"/>
      </rPr>
      <t>Flocks with written diagnosis of a disease that causes lameness, such as turkey arthritis reovirus, from a veterinarian of record should not be gait scored.</t>
    </r>
  </si>
  <si>
    <r>
      <t>The producer must have performed the daily inspection of the barn before the evaluation, and any birds that are unable to walk must have been humanely and immediately euthanized. Slowly walk through a representative 1/3 of the barn and record the number of birds that walk with a limp making awkward movements, but that are still able to walk at least 5 fe</t>
    </r>
    <r>
      <rPr>
        <sz val="10"/>
        <color theme="1"/>
        <rFont val="Arial"/>
        <family val="2"/>
      </rPr>
      <t xml:space="preserve">et. Please See Appendix VI for Gait Scoring Guidance. </t>
    </r>
  </si>
  <si>
    <t xml:space="preserve">Verify system to provide ventilation. Ammonia standard is less than 25 ppm and measured at bird level. Auditor will measure ammonia with mutually agreed upon equipment.  </t>
  </si>
  <si>
    <r>
      <t>Verify company has lighting program in place includin</t>
    </r>
    <r>
      <rPr>
        <sz val="10"/>
        <color theme="1"/>
        <rFont val="Arial"/>
        <family val="2"/>
      </rPr>
      <t>g a minimum 4 hours of continuous</t>
    </r>
    <r>
      <rPr>
        <sz val="10"/>
        <rFont val="Arial"/>
        <family val="2"/>
      </rPr>
      <t xml:space="preserve"> dark/reduced light</t>
    </r>
    <r>
      <rPr>
        <vertAlign val="superscript"/>
        <sz val="10"/>
        <rFont val="Arial"/>
        <family val="2"/>
      </rPr>
      <t>1</t>
    </r>
    <r>
      <rPr>
        <sz val="10"/>
        <rFont val="Arial"/>
        <family val="2"/>
      </rPr>
      <t>. For example, check lighting clock on the farm to verify it matches the company's lighting program.  Turkeys can become agitated or excited during complete darkness and may sometimes pileup on each other and smother some of the flock. To reduce this risk some facilities may use a reduced or very low level of light as opposed to complete darkness. This is an acceptable lighting program.</t>
    </r>
  </si>
  <si>
    <r>
      <t>Verify company program and implementation. Verify that the company/facility has a pest control program though either a written program or records of a pest control service. Confirm on farm implementation by observing baiting or bait stations as indicated by the program.</t>
    </r>
    <r>
      <rPr>
        <strike/>
        <sz val="10"/>
        <color rgb="FFFF0000"/>
        <rFont val="Arial"/>
        <family val="2"/>
      </rPr>
      <t xml:space="preserve"> </t>
    </r>
  </si>
  <si>
    <t>USE ONLY THE GREEN SHADED AREAS FOR AUDIT INFORMATION ENTRY. USE THE TAB KEY TO MOVE FROM FIELD TO FIELD HORIZONTALLY. USE THE ENTER KEY TO MOVE FROM FIELD TO FIELD VERTICALLY.</t>
  </si>
  <si>
    <t>good for you</t>
  </si>
  <si>
    <t>Verify disease prevention program documentation for preventing, detecting, and treating illness (i.e., Vaccination Program, Coccidiosis control program, etc.) and mortality tolerance level investigations.</t>
  </si>
  <si>
    <t xml:space="preserve">Birds have access to drinkers and appear to be well hydrated. The number of operational drinkers available is in compliance with the company guidelines. The drinkers that are used must be in compliance with the company guidelines and follow manufacturer’s criteria. However, if the manufacturer’s guidelines are not being followed additional supportive documentations on why it is not being followed should be in the company guidelines. The auditor should focus on his/her observations that the turkeys are not hungry or thirsty by crowding the feeders and drinkers. Bird behavior should not indicate birds do not have adequate access to food or water. This can also be verified by normal or expected growth rates. </t>
  </si>
  <si>
    <r>
      <t xml:space="preserve">Birds have </t>
    </r>
    <r>
      <rPr>
        <sz val="10"/>
        <color theme="1"/>
        <rFont val="Arial"/>
        <family val="2"/>
      </rPr>
      <t>access to feed, except for during pre-market or pre-move feed withdrawals. The feeders that are used must be in compliance with the company guidelines and follow manufacturer’s criteria. However, if the manufacturer’s guidelines are not being followed additional supportive documentations on why it is not being followed should be in the company guidelines</t>
    </r>
    <r>
      <rPr>
        <sz val="10"/>
        <rFont val="Arial"/>
        <family val="2"/>
      </rPr>
      <t xml:space="preserve">' auditor should focus on his/her observations that the turkeys are not hungry or thirsty by crowding the feeders and drinkers. Bird behavior should not indicate birds do not have adequate access to food or water. This can also be verified by normal or expected growth rates. </t>
    </r>
  </si>
  <si>
    <r>
      <t>Birds th</t>
    </r>
    <r>
      <rPr>
        <sz val="10"/>
        <color theme="1"/>
        <rFont val="Arial"/>
        <family val="2"/>
      </rPr>
      <t>at have difficulty</t>
    </r>
    <r>
      <rPr>
        <sz val="10"/>
        <rFont val="Arial"/>
        <family val="2"/>
      </rPr>
      <t xml:space="preserve"> reac</t>
    </r>
    <r>
      <rPr>
        <sz val="10"/>
        <color theme="1"/>
        <rFont val="Arial"/>
        <family val="2"/>
      </rPr>
      <t>hing fo</t>
    </r>
    <r>
      <rPr>
        <sz val="10"/>
        <rFont val="Arial"/>
        <family val="2"/>
      </rPr>
      <t>od and water, are severely injured, or have broken bones must be euthanized. Such birds should be euthanized after daily inspection.</t>
    </r>
    <r>
      <rPr>
        <sz val="10"/>
        <color rgb="FFFF0000"/>
        <rFont val="Arial"/>
        <family val="2"/>
      </rPr>
      <t xml:space="preserve"> </t>
    </r>
  </si>
  <si>
    <r>
      <t>Litter (a sampling of five locations located in the middle of the house, not directly under a feeder or drinker) is loosely compacted in the hand when squeezed; birds are not excessively wet or dirty. Exception: Use of evaporative misters for cooling of birds in hot weather may cause caked litter and/or dirty birds. This is allowed.</t>
    </r>
    <r>
      <rPr>
        <sz val="10"/>
        <color theme="1"/>
        <rFont val="Arial"/>
        <family val="2"/>
      </rPr>
      <t xml:space="preserve"> Please See Appendix II for Litter Moisture Scoring.</t>
    </r>
  </si>
  <si>
    <t>Updated: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</si>
</sst>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0"/>
      <color theme="1"/>
      <name val="Arial"/>
      <family val="2"/>
    </font>
    <font>
      <b/>
      <sz val="14"/>
      <color theme="1"/>
      <name val="Arial"/>
      <family val="2"/>
    </font>
    <font>
      <sz val="14"/>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b/>
      <u/>
      <sz val="11"/>
      <color theme="1"/>
      <name val="Calibri"/>
      <family val="2"/>
      <scheme val="minor"/>
    </font>
    <font>
      <sz val="8"/>
      <color theme="1"/>
      <name val="Calibri"/>
      <family val="2"/>
      <scheme val="minor"/>
    </font>
    <font>
      <sz val="7"/>
      <color theme="1"/>
      <name val="Calibri"/>
      <family val="2"/>
      <scheme val="minor"/>
    </font>
    <font>
      <sz val="12"/>
      <color theme="1"/>
      <name val="Calibri"/>
      <family val="2"/>
      <scheme val="minor"/>
    </font>
    <font>
      <b/>
      <sz val="14"/>
      <color theme="1"/>
      <name val="Calibri"/>
      <family val="2"/>
      <scheme val="minor"/>
    </font>
    <font>
      <b/>
      <u/>
      <sz val="14"/>
      <color rgb="FFFF0000"/>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i/>
      <sz val="10"/>
      <name val="Arial"/>
      <family val="2"/>
    </font>
    <font>
      <b/>
      <u/>
      <sz val="10"/>
      <name val="Arial"/>
      <family val="2"/>
    </font>
    <font>
      <b/>
      <sz val="11"/>
      <name val="Calibri"/>
      <family val="2"/>
      <scheme val="minor"/>
    </font>
    <font>
      <b/>
      <sz val="16"/>
      <color rgb="FFFF0000"/>
      <name val="Calibri"/>
      <family val="2"/>
      <scheme val="minor"/>
    </font>
    <font>
      <b/>
      <sz val="10"/>
      <name val="Arial"/>
      <family val="2"/>
    </font>
    <font>
      <b/>
      <sz val="8"/>
      <name val="Arial"/>
      <family val="2"/>
    </font>
    <font>
      <sz val="10"/>
      <color rgb="FFFF0000"/>
      <name val="Arial"/>
      <family val="2"/>
    </font>
    <font>
      <strike/>
      <sz val="10"/>
      <color rgb="FFFF0000"/>
      <name val="Arial"/>
      <family val="2"/>
    </font>
    <font>
      <vertAlign val="superscript"/>
      <sz val="10"/>
      <name val="Arial"/>
      <family val="2"/>
    </font>
    <font>
      <vertAlign val="subscript"/>
      <sz val="11"/>
      <color theme="1"/>
      <name val="Calibri"/>
      <family val="2"/>
      <scheme val="minor"/>
    </font>
    <font>
      <sz val="11"/>
      <name val="Calibri"/>
      <family val="2"/>
      <scheme val="minor"/>
    </font>
    <font>
      <i/>
      <sz val="10"/>
      <color theme="1"/>
      <name val="Arial"/>
      <family val="2"/>
    </font>
  </fonts>
  <fills count="21">
    <fill>
      <patternFill patternType="none"/>
    </fill>
    <fill>
      <patternFill patternType="gray125"/>
    </fill>
    <fill>
      <patternFill patternType="solid">
        <fgColor rgb="FFA6A6A6"/>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rgb="FF0099CC"/>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177">
    <xf numFmtId="0" fontId="0" fillId="0" borderId="0" xfId="0"/>
    <xf numFmtId="0" fontId="0" fillId="0" borderId="0" xfId="0" applyAlignment="1">
      <alignment horizontal="center"/>
    </xf>
    <xf numFmtId="9" fontId="4" fillId="0" borderId="0" xfId="1" applyFont="1" applyAlignment="1" applyProtection="1">
      <alignment horizontal="center" wrapText="1"/>
    </xf>
    <xf numFmtId="9" fontId="0" fillId="0" borderId="0" xfId="0" applyNumberFormat="1" applyAlignment="1">
      <alignment horizontal="center"/>
    </xf>
    <xf numFmtId="9" fontId="0" fillId="0" borderId="0" xfId="1" applyFont="1" applyAlignment="1">
      <alignment horizontal="center"/>
    </xf>
    <xf numFmtId="1" fontId="0" fillId="0" borderId="0" xfId="0" applyNumberFormat="1" applyAlignment="1">
      <alignment horizontal="center"/>
    </xf>
    <xf numFmtId="0" fontId="2" fillId="0" borderId="0" xfId="0" applyFont="1" applyAlignment="1">
      <alignment wrapText="1"/>
    </xf>
    <xf numFmtId="0" fontId="2" fillId="0" borderId="0" xfId="0" applyFont="1" applyAlignment="1">
      <alignment horizontal="center" wrapText="1"/>
    </xf>
    <xf numFmtId="9" fontId="2" fillId="0" borderId="0" xfId="0" applyNumberFormat="1" applyFont="1" applyAlignment="1">
      <alignment horizontal="center" wrapText="1"/>
    </xf>
    <xf numFmtId="9" fontId="2" fillId="0" borderId="0" xfId="1" applyFont="1" applyAlignment="1">
      <alignment horizontal="center" wrapText="1"/>
    </xf>
    <xf numFmtId="0" fontId="0" fillId="8" borderId="0" xfId="0" applyFill="1"/>
    <xf numFmtId="0" fontId="0" fillId="10" borderId="0" xfId="0" applyFill="1"/>
    <xf numFmtId="0" fontId="0" fillId="11" borderId="2" xfId="0" applyFill="1" applyBorder="1"/>
    <xf numFmtId="0" fontId="0" fillId="13" borderId="2" xfId="0" applyFill="1" applyBorder="1"/>
    <xf numFmtId="0" fontId="0" fillId="9" borderId="2" xfId="0" applyFill="1" applyBorder="1"/>
    <xf numFmtId="0" fontId="0" fillId="12" borderId="2" xfId="0" applyFill="1" applyBorder="1"/>
    <xf numFmtId="0" fontId="0" fillId="7" borderId="2" xfId="0" applyFill="1" applyBorder="1"/>
    <xf numFmtId="0" fontId="0" fillId="5" borderId="2" xfId="0" applyFill="1" applyBorder="1"/>
    <xf numFmtId="0" fontId="0" fillId="10" borderId="3" xfId="0" applyFill="1" applyBorder="1" applyAlignment="1">
      <alignment horizontal="center"/>
    </xf>
    <xf numFmtId="0" fontId="0" fillId="11" borderId="3" xfId="0" applyFill="1" applyBorder="1" applyAlignment="1">
      <alignment horizontal="center"/>
    </xf>
    <xf numFmtId="0" fontId="0" fillId="10" borderId="4" xfId="0" applyFill="1" applyBorder="1" applyAlignment="1">
      <alignment horizontal="center"/>
    </xf>
    <xf numFmtId="0" fontId="0" fillId="11" borderId="4" xfId="0" applyFill="1" applyBorder="1" applyAlignment="1">
      <alignment horizontal="center"/>
    </xf>
    <xf numFmtId="0" fontId="0" fillId="13" borderId="3" xfId="0" applyFill="1" applyBorder="1" applyAlignment="1">
      <alignment horizontal="center"/>
    </xf>
    <xf numFmtId="0" fontId="0" fillId="13" borderId="5" xfId="0" applyFill="1" applyBorder="1" applyAlignment="1">
      <alignment horizontal="center"/>
    </xf>
    <xf numFmtId="0" fontId="0" fillId="9" borderId="3" xfId="0" applyFill="1" applyBorder="1" applyAlignment="1">
      <alignment horizontal="center"/>
    </xf>
    <xf numFmtId="0" fontId="0" fillId="9" borderId="4" xfId="0" applyFill="1" applyBorder="1" applyAlignment="1">
      <alignment horizontal="center"/>
    </xf>
    <xf numFmtId="0" fontId="0" fillId="8" borderId="3" xfId="0" applyFill="1" applyBorder="1" applyAlignment="1">
      <alignment horizontal="center"/>
    </xf>
    <xf numFmtId="0" fontId="0" fillId="12" borderId="3" xfId="0" applyFill="1" applyBorder="1" applyAlignment="1">
      <alignment horizontal="center"/>
    </xf>
    <xf numFmtId="0" fontId="0" fillId="8" borderId="4" xfId="0" applyFill="1" applyBorder="1" applyAlignment="1">
      <alignment horizontal="center"/>
    </xf>
    <xf numFmtId="0" fontId="0" fillId="12" borderId="5" xfId="0" applyFill="1" applyBorder="1" applyAlignment="1">
      <alignment horizontal="center"/>
    </xf>
    <xf numFmtId="0" fontId="0" fillId="7" borderId="3" xfId="0" applyFill="1" applyBorder="1" applyAlignment="1">
      <alignment horizontal="center"/>
    </xf>
    <xf numFmtId="0" fontId="0" fillId="7" borderId="4" xfId="0" applyFill="1" applyBorder="1" applyAlignment="1">
      <alignment horizontal="center"/>
    </xf>
    <xf numFmtId="0" fontId="0" fillId="7" borderId="5"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11" fillId="0" borderId="0" xfId="0" applyFont="1"/>
    <xf numFmtId="0" fontId="13" fillId="0" borderId="0" xfId="0" applyFont="1" applyAlignment="1">
      <alignment horizontal="center"/>
    </xf>
    <xf numFmtId="0" fontId="10" fillId="6" borderId="8" xfId="0" applyFont="1" applyFill="1" applyBorder="1" applyAlignment="1" applyProtection="1">
      <alignment horizontal="center"/>
      <protection locked="0"/>
    </xf>
    <xf numFmtId="9" fontId="0" fillId="0" borderId="2" xfId="0" applyNumberFormat="1" applyBorder="1" applyAlignment="1">
      <alignment horizontal="center"/>
    </xf>
    <xf numFmtId="0" fontId="16" fillId="0" borderId="2" xfId="0" applyFont="1" applyBorder="1" applyAlignment="1">
      <alignment horizontal="center"/>
    </xf>
    <xf numFmtId="0" fontId="0" fillId="0" borderId="2" xfId="0" applyBorder="1" applyAlignment="1">
      <alignment horizontal="center"/>
    </xf>
    <xf numFmtId="9" fontId="1" fillId="0" borderId="2" xfId="1" applyFont="1" applyBorder="1" applyAlignment="1">
      <alignment horizontal="center"/>
    </xf>
    <xf numFmtId="9" fontId="1" fillId="0" borderId="0" xfId="1" applyFont="1" applyAlignment="1">
      <alignment horizontal="center"/>
    </xf>
    <xf numFmtId="0" fontId="0" fillId="0" borderId="0" xfId="0" applyAlignment="1">
      <alignment horizontal="right"/>
    </xf>
    <xf numFmtId="0" fontId="0" fillId="0" borderId="0" xfId="0" applyAlignment="1">
      <alignment wrapText="1"/>
    </xf>
    <xf numFmtId="0" fontId="2" fillId="0" borderId="0" xfId="0" applyFont="1" applyAlignment="1">
      <alignment horizontal="left" wrapText="1"/>
    </xf>
    <xf numFmtId="0" fontId="2" fillId="17" borderId="3" xfId="0" applyFont="1" applyFill="1" applyBorder="1" applyAlignment="1">
      <alignment horizontal="center" wrapText="1"/>
    </xf>
    <xf numFmtId="0" fontId="0" fillId="16" borderId="2" xfId="0" applyFill="1" applyBorder="1" applyAlignment="1">
      <alignment horizontal="center"/>
    </xf>
    <xf numFmtId="9" fontId="12" fillId="0" borderId="2" xfId="0" applyNumberFormat="1" applyFont="1" applyBorder="1" applyAlignment="1">
      <alignment horizontal="center"/>
    </xf>
    <xf numFmtId="9" fontId="14" fillId="0" borderId="2" xfId="1" applyFont="1" applyBorder="1" applyAlignment="1" applyProtection="1">
      <alignment horizontal="center"/>
      <protection locked="0"/>
    </xf>
    <xf numFmtId="9" fontId="15" fillId="0" borderId="2" xfId="1" applyFont="1" applyBorder="1" applyAlignment="1" applyProtection="1">
      <alignment horizontal="center"/>
      <protection locked="0"/>
    </xf>
    <xf numFmtId="0" fontId="17" fillId="0" borderId="0" xfId="0" applyFont="1"/>
    <xf numFmtId="14" fontId="0" fillId="0" borderId="0" xfId="0" applyNumberFormat="1"/>
    <xf numFmtId="0" fontId="14" fillId="0" borderId="0" xfId="0" applyFont="1"/>
    <xf numFmtId="0" fontId="18" fillId="0" borderId="2" xfId="0" applyFont="1" applyBorder="1" applyAlignment="1">
      <alignment horizontal="center"/>
    </xf>
    <xf numFmtId="0" fontId="15" fillId="0" borderId="0" xfId="0" applyFont="1"/>
    <xf numFmtId="0" fontId="20" fillId="2" borderId="2" xfId="0" applyFont="1" applyFill="1" applyBorder="1" applyAlignment="1">
      <alignment horizontal="center" vertical="center" wrapText="1"/>
    </xf>
    <xf numFmtId="0" fontId="6" fillId="0" borderId="0" xfId="0" applyFont="1" applyAlignment="1">
      <alignment horizontal="center" wrapText="1"/>
    </xf>
    <xf numFmtId="9" fontId="6" fillId="0" borderId="0" xfId="1" applyFont="1" applyAlignment="1" applyProtection="1">
      <alignment horizontal="center" wrapText="1"/>
    </xf>
    <xf numFmtId="0" fontId="5" fillId="0" borderId="1" xfId="0" applyFont="1" applyBorder="1" applyAlignment="1">
      <alignment horizontal="center" wrapText="1"/>
    </xf>
    <xf numFmtId="0" fontId="21" fillId="2" borderId="2" xfId="0" applyFont="1" applyFill="1" applyBorder="1" applyAlignment="1">
      <alignment horizontal="center" vertical="center" wrapText="1"/>
    </xf>
    <xf numFmtId="0" fontId="3" fillId="0" borderId="0" xfId="0" applyFont="1" applyAlignment="1">
      <alignment horizontal="center" wrapText="1"/>
    </xf>
    <xf numFmtId="9" fontId="3" fillId="0" borderId="0" xfId="1" applyFont="1" applyAlignment="1" applyProtection="1">
      <alignment horizontal="center" wrapText="1"/>
    </xf>
    <xf numFmtId="0" fontId="22" fillId="0" borderId="2" xfId="0" applyFont="1" applyBorder="1" applyAlignment="1">
      <alignment horizontal="center" vertical="center" wrapText="1"/>
    </xf>
    <xf numFmtId="0" fontId="4" fillId="0" borderId="0" xfId="0" applyFont="1" applyAlignment="1">
      <alignment horizontal="center" wrapText="1"/>
    </xf>
    <xf numFmtId="9" fontId="3" fillId="0" borderId="0" xfId="0" applyNumberFormat="1" applyFont="1" applyAlignment="1">
      <alignment horizontal="center" wrapText="1"/>
    </xf>
    <xf numFmtId="0" fontId="22" fillId="0" borderId="0" xfId="0" applyFont="1" applyAlignment="1">
      <alignment horizontal="center" vertical="center" wrapText="1"/>
    </xf>
    <xf numFmtId="0" fontId="22" fillId="0" borderId="0" xfId="0" applyFont="1" applyAlignment="1">
      <alignment horizontal="center" wrapText="1"/>
    </xf>
    <xf numFmtId="1" fontId="4" fillId="0" borderId="0" xfId="1" applyNumberFormat="1" applyFont="1" applyAlignment="1" applyProtection="1">
      <alignment horizontal="center" wrapText="1"/>
    </xf>
    <xf numFmtId="0" fontId="4" fillId="14" borderId="0" xfId="0" applyFont="1" applyFill="1" applyAlignment="1">
      <alignment horizontal="center" wrapText="1"/>
    </xf>
    <xf numFmtId="0" fontId="25" fillId="8" borderId="4" xfId="0" applyFont="1" applyFill="1" applyBorder="1" applyAlignment="1">
      <alignment horizontal="center"/>
    </xf>
    <xf numFmtId="0" fontId="25" fillId="8" borderId="4" xfId="0" applyFont="1" applyFill="1" applyBorder="1" applyAlignment="1">
      <alignment horizontal="left"/>
    </xf>
    <xf numFmtId="0" fontId="2" fillId="0" borderId="0" xfId="0" applyFont="1"/>
    <xf numFmtId="0" fontId="14" fillId="0" borderId="0" xfId="0" applyFont="1" applyAlignment="1">
      <alignment horizontal="center"/>
    </xf>
    <xf numFmtId="9" fontId="14" fillId="0" borderId="0" xfId="0" applyNumberFormat="1" applyFont="1" applyAlignment="1">
      <alignment horizontal="center"/>
    </xf>
    <xf numFmtId="0" fontId="2" fillId="0" borderId="2" xfId="0" applyFont="1" applyBorder="1" applyAlignment="1">
      <alignment horizontal="center" wrapText="1"/>
    </xf>
    <xf numFmtId="0" fontId="2" fillId="6" borderId="8" xfId="0" applyFont="1" applyFill="1" applyBorder="1" applyAlignment="1" applyProtection="1">
      <alignment horizontal="left" shrinkToFit="1"/>
      <protection locked="0"/>
    </xf>
    <xf numFmtId="9" fontId="12" fillId="18" borderId="2" xfId="0" applyNumberFormat="1" applyFont="1" applyFill="1" applyBorder="1" applyAlignment="1">
      <alignment horizontal="center"/>
    </xf>
    <xf numFmtId="1" fontId="21" fillId="2" borderId="2" xfId="1" applyNumberFormat="1" applyFont="1" applyFill="1" applyBorder="1" applyAlignment="1" applyProtection="1">
      <alignment horizontal="center" vertical="center" wrapText="1"/>
    </xf>
    <xf numFmtId="0" fontId="22" fillId="3" borderId="2" xfId="0" applyFont="1" applyFill="1" applyBorder="1" applyAlignment="1">
      <alignment horizontal="center" vertical="center" wrapText="1"/>
    </xf>
    <xf numFmtId="1" fontId="27" fillId="4" borderId="2" xfId="1" applyNumberFormat="1" applyFont="1" applyFill="1" applyBorder="1" applyAlignment="1" applyProtection="1">
      <alignment horizontal="center" vertical="center" wrapText="1"/>
      <protection locked="0"/>
    </xf>
    <xf numFmtId="0" fontId="28" fillId="0" borderId="2" xfId="0" applyFont="1" applyBorder="1" applyAlignment="1" applyProtection="1">
      <alignment horizontal="center" vertical="center" wrapText="1"/>
      <protection locked="0"/>
    </xf>
    <xf numFmtId="0" fontId="22" fillId="19" borderId="2" xfId="0" applyFont="1" applyFill="1" applyBorder="1" applyAlignment="1">
      <alignment horizontal="center" vertical="center" wrapText="1"/>
    </xf>
    <xf numFmtId="1" fontId="27" fillId="19" borderId="2" xfId="1" applyNumberFormat="1" applyFont="1" applyFill="1" applyBorder="1" applyAlignment="1" applyProtection="1">
      <alignment horizontal="center" vertical="center" wrapText="1"/>
      <protection locked="0"/>
    </xf>
    <xf numFmtId="0" fontId="28" fillId="19" borderId="2" xfId="0" applyFont="1" applyFill="1" applyBorder="1" applyAlignment="1" applyProtection="1">
      <alignment horizontal="center" vertical="center" wrapText="1"/>
      <protection locked="0"/>
    </xf>
    <xf numFmtId="0" fontId="4" fillId="19" borderId="0" xfId="0" applyFont="1" applyFill="1" applyAlignment="1">
      <alignment horizontal="center" wrapText="1"/>
    </xf>
    <xf numFmtId="9" fontId="4" fillId="19" borderId="0" xfId="1" applyFont="1" applyFill="1" applyAlignment="1" applyProtection="1">
      <alignment horizontal="center" wrapText="1"/>
    </xf>
    <xf numFmtId="9" fontId="6" fillId="0" borderId="0" xfId="1" applyFont="1" applyFill="1" applyAlignment="1" applyProtection="1">
      <alignment horizontal="center" wrapText="1"/>
    </xf>
    <xf numFmtId="9" fontId="3" fillId="0" borderId="0" xfId="1" applyFont="1" applyFill="1" applyAlignment="1" applyProtection="1">
      <alignment horizontal="center" wrapText="1"/>
    </xf>
    <xf numFmtId="9" fontId="4" fillId="0" borderId="0" xfId="1" applyFont="1" applyFill="1" applyAlignment="1" applyProtection="1">
      <alignment horizontal="center" wrapText="1"/>
    </xf>
    <xf numFmtId="0" fontId="0" fillId="20" borderId="0" xfId="0" applyFill="1"/>
    <xf numFmtId="0" fontId="32" fillId="0" borderId="0" xfId="0" applyFont="1"/>
    <xf numFmtId="0" fontId="29" fillId="0" borderId="0" xfId="0" applyFont="1" applyAlignment="1">
      <alignment horizontal="center" vertical="center" wrapText="1"/>
    </xf>
    <xf numFmtId="0" fontId="22" fillId="16" borderId="2" xfId="0" applyFont="1" applyFill="1" applyBorder="1" applyAlignment="1">
      <alignment horizontal="center" vertical="center" wrapText="1"/>
    </xf>
    <xf numFmtId="1" fontId="27" fillId="16" borderId="2" xfId="1" applyNumberFormat="1" applyFont="1" applyFill="1" applyBorder="1" applyAlignment="1" applyProtection="1">
      <alignment horizontal="center" vertical="center" wrapText="1"/>
      <protection locked="0"/>
    </xf>
    <xf numFmtId="0" fontId="28" fillId="16" borderId="2" xfId="0" applyFont="1" applyFill="1" applyBorder="1" applyAlignment="1" applyProtection="1">
      <alignment horizontal="center" vertical="center" wrapText="1"/>
      <protection locked="0"/>
    </xf>
    <xf numFmtId="0" fontId="4" fillId="16" borderId="0" xfId="0" applyFont="1" applyFill="1" applyAlignment="1">
      <alignment horizontal="center" wrapText="1"/>
    </xf>
    <xf numFmtId="9" fontId="4" fillId="16" borderId="0" xfId="1" applyFont="1" applyFill="1" applyAlignment="1" applyProtection="1">
      <alignment horizontal="center" wrapText="1"/>
    </xf>
    <xf numFmtId="0" fontId="21" fillId="16" borderId="2" xfId="0" applyFont="1" applyFill="1" applyBorder="1" applyAlignment="1">
      <alignment horizontal="center" vertical="center" wrapText="1"/>
    </xf>
    <xf numFmtId="0" fontId="27" fillId="16" borderId="2" xfId="0" applyFont="1" applyFill="1" applyBorder="1" applyAlignment="1">
      <alignment horizontal="center" vertical="center" wrapText="1"/>
    </xf>
    <xf numFmtId="0" fontId="4" fillId="0" borderId="2" xfId="0" applyFont="1" applyBorder="1" applyAlignment="1">
      <alignment horizontal="center" vertical="center" wrapText="1"/>
    </xf>
    <xf numFmtId="9" fontId="26" fillId="0" borderId="9" xfId="0" applyNumberFormat="1"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9" fillId="0" borderId="0" xfId="0" applyFont="1" applyAlignment="1">
      <alignment horizontal="center"/>
    </xf>
    <xf numFmtId="0" fontId="0" fillId="0" borderId="0" xfId="0" applyAlignment="1">
      <alignment horizontal="center"/>
    </xf>
    <xf numFmtId="0" fontId="0" fillId="0" borderId="0" xfId="0" applyAlignment="1">
      <alignment horizontal="right"/>
    </xf>
    <xf numFmtId="0" fontId="17" fillId="0" borderId="0" xfId="0" applyFont="1" applyAlignment="1">
      <alignment horizontal="center"/>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4" fillId="0" borderId="2" xfId="0" applyFont="1" applyBorder="1" applyAlignment="1">
      <alignment horizontal="center" vertical="center"/>
    </xf>
    <xf numFmtId="0" fontId="18" fillId="0" borderId="2" xfId="0" applyFont="1" applyBorder="1" applyAlignment="1">
      <alignment horizontal="center"/>
    </xf>
    <xf numFmtId="0" fontId="0" fillId="0" borderId="0" xfId="0" applyAlignment="1">
      <alignment horizontal="center" wrapText="1"/>
    </xf>
    <xf numFmtId="0" fontId="0" fillId="0" borderId="0" xfId="0"/>
    <xf numFmtId="164" fontId="0" fillId="0" borderId="8" xfId="0" applyNumberFormat="1" applyBorder="1" applyAlignment="1" applyProtection="1">
      <alignment horizontal="center" shrinkToFit="1"/>
      <protection locked="0"/>
    </xf>
    <xf numFmtId="164" fontId="0" fillId="0" borderId="6" xfId="0" applyNumberFormat="1" applyBorder="1" applyAlignment="1" applyProtection="1">
      <alignment horizontal="center" shrinkToFit="1"/>
      <protection locked="0"/>
    </xf>
    <xf numFmtId="164" fontId="0" fillId="0" borderId="7" xfId="0" applyNumberFormat="1" applyBorder="1" applyAlignment="1" applyProtection="1">
      <alignment horizontal="center" shrinkToFit="1"/>
      <protection locked="0"/>
    </xf>
    <xf numFmtId="0" fontId="15" fillId="0" borderId="8" xfId="0" applyFont="1" applyBorder="1" applyAlignment="1">
      <alignment horizontal="center"/>
    </xf>
    <xf numFmtId="0" fontId="15" fillId="0" borderId="6" xfId="0" applyFont="1" applyBorder="1" applyAlignment="1">
      <alignment horizontal="center"/>
    </xf>
    <xf numFmtId="0" fontId="15" fillId="0" borderId="7" xfId="0" applyFont="1" applyBorder="1" applyAlignment="1">
      <alignment horizontal="center"/>
    </xf>
    <xf numFmtId="0" fontId="14" fillId="0" borderId="2" xfId="0" applyFont="1" applyBorder="1"/>
    <xf numFmtId="0" fontId="14" fillId="0" borderId="8" xfId="0" applyFont="1" applyBorder="1"/>
    <xf numFmtId="0" fontId="14" fillId="0" borderId="2" xfId="0" applyFont="1" applyBorder="1" applyAlignment="1">
      <alignment horizontal="center"/>
    </xf>
    <xf numFmtId="1" fontId="14" fillId="0" borderId="2" xfId="0" applyNumberFormat="1" applyFont="1" applyBorder="1" applyAlignment="1" applyProtection="1">
      <alignment horizontal="center"/>
      <protection locked="0"/>
    </xf>
    <xf numFmtId="0" fontId="14" fillId="0" borderId="2" xfId="0" applyFont="1" applyBorder="1" applyAlignment="1" applyProtection="1">
      <alignment horizontal="center"/>
      <protection locked="0"/>
    </xf>
    <xf numFmtId="0" fontId="15" fillId="0" borderId="2" xfId="0" applyFont="1" applyBorder="1" applyAlignment="1">
      <alignment horizontal="center"/>
    </xf>
    <xf numFmtId="0" fontId="15" fillId="0" borderId="2" xfId="0" applyFont="1" applyBorder="1" applyAlignment="1" applyProtection="1">
      <alignment horizontal="center"/>
      <protection locked="0"/>
    </xf>
    <xf numFmtId="0" fontId="14" fillId="0" borderId="8" xfId="0" applyFont="1" applyBorder="1" applyAlignment="1">
      <alignment horizontal="center"/>
    </xf>
    <xf numFmtId="0" fontId="14" fillId="0" borderId="7" xfId="0" applyFont="1" applyBorder="1" applyAlignment="1">
      <alignment horizontal="center"/>
    </xf>
    <xf numFmtId="1" fontId="14" fillId="0" borderId="8" xfId="0" applyNumberFormat="1" applyFont="1" applyBorder="1" applyAlignment="1" applyProtection="1">
      <alignment horizontal="center"/>
      <protection locked="0"/>
    </xf>
    <xf numFmtId="1" fontId="14" fillId="0" borderId="7" xfId="0" applyNumberFormat="1" applyFont="1" applyBorder="1" applyAlignment="1" applyProtection="1">
      <alignment horizontal="center"/>
      <protection locked="0"/>
    </xf>
    <xf numFmtId="0" fontId="14" fillId="0" borderId="2" xfId="0" applyFont="1" applyBorder="1" applyAlignment="1">
      <alignment horizontal="left"/>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5" xfId="0" applyFont="1" applyBorder="1" applyAlignment="1">
      <alignment horizontal="center" vertical="center"/>
    </xf>
    <xf numFmtId="0" fontId="14" fillId="0" borderId="0" xfId="0" applyFont="1" applyAlignment="1">
      <alignment horizontal="center" vertical="center"/>
    </xf>
    <xf numFmtId="0" fontId="14" fillId="0" borderId="16"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9" fontId="0" fillId="0" borderId="2" xfId="0" applyNumberFormat="1" applyBorder="1" applyAlignment="1">
      <alignment horizontal="center"/>
    </xf>
    <xf numFmtId="0" fontId="0" fillId="0" borderId="2" xfId="0" applyBorder="1" applyAlignment="1">
      <alignment horizontal="center"/>
    </xf>
    <xf numFmtId="0" fontId="0" fillId="5" borderId="0" xfId="0" applyFill="1" applyAlignment="1">
      <alignment horizontal="center"/>
    </xf>
    <xf numFmtId="0" fontId="2" fillId="0" borderId="0" xfId="0" applyFont="1" applyAlignment="1">
      <alignment horizontal="center" wrapText="1"/>
    </xf>
    <xf numFmtId="1" fontId="0" fillId="0" borderId="2" xfId="0" applyNumberFormat="1" applyBorder="1" applyAlignment="1">
      <alignment horizontal="center"/>
    </xf>
    <xf numFmtId="0" fontId="0" fillId="11" borderId="0" xfId="0" applyFill="1" applyAlignment="1">
      <alignment horizontal="center"/>
    </xf>
    <xf numFmtId="0" fontId="0" fillId="13" borderId="0" xfId="0" applyFill="1" applyAlignment="1">
      <alignment horizontal="center"/>
    </xf>
    <xf numFmtId="0" fontId="0" fillId="9" borderId="0" xfId="0" applyFill="1" applyAlignment="1">
      <alignment horizontal="center"/>
    </xf>
    <xf numFmtId="0" fontId="0" fillId="12" borderId="0" xfId="0" applyFill="1" applyAlignment="1">
      <alignment horizontal="center"/>
    </xf>
    <xf numFmtId="0" fontId="0" fillId="7" borderId="0" xfId="0" applyFill="1" applyAlignment="1">
      <alignment horizontal="center"/>
    </xf>
    <xf numFmtId="0" fontId="0" fillId="14" borderId="2" xfId="0" applyFill="1" applyBorder="1" applyAlignment="1">
      <alignment horizontal="center" wrapText="1"/>
    </xf>
    <xf numFmtId="0" fontId="0" fillId="15" borderId="2" xfId="0" applyFill="1" applyBorder="1" applyAlignment="1">
      <alignment horizontal="center"/>
    </xf>
    <xf numFmtId="0" fontId="0" fillId="15" borderId="8" xfId="0" applyFill="1" applyBorder="1" applyAlignment="1">
      <alignment horizontal="center"/>
    </xf>
    <xf numFmtId="0" fontId="0" fillId="15" borderId="7" xfId="0" applyFill="1" applyBorder="1" applyAlignment="1">
      <alignment horizontal="center"/>
    </xf>
    <xf numFmtId="0" fontId="0" fillId="0" borderId="8"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xf>
    <xf numFmtId="0" fontId="0" fillId="0" borderId="7" xfId="0" applyBorder="1" applyAlignment="1">
      <alignment horizontal="center"/>
    </xf>
    <xf numFmtId="9" fontId="0" fillId="14" borderId="2" xfId="1" applyFont="1" applyFill="1" applyBorder="1" applyAlignment="1" applyProtection="1">
      <alignment horizontal="center"/>
    </xf>
    <xf numFmtId="0" fontId="33" fillId="15" borderId="8" xfId="0" applyFont="1" applyFill="1" applyBorder="1" applyAlignment="1">
      <alignment horizontal="center"/>
    </xf>
    <xf numFmtId="0" fontId="33" fillId="15" borderId="7" xfId="0" applyFont="1" applyFill="1" applyBorder="1" applyAlignment="1">
      <alignment horizontal="center"/>
    </xf>
    <xf numFmtId="0" fontId="2" fillId="0" borderId="3"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xf>
    <xf numFmtId="0" fontId="19" fillId="6" borderId="8" xfId="0" applyFont="1"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164" fontId="19" fillId="6" borderId="8" xfId="0" applyNumberFormat="1" applyFont="1" applyFill="1" applyBorder="1" applyAlignment="1" applyProtection="1">
      <alignment horizontal="center"/>
      <protection locked="0"/>
    </xf>
    <xf numFmtId="164" fontId="0" fillId="0" borderId="6" xfId="0" applyNumberFormat="1" applyBorder="1" applyAlignment="1" applyProtection="1">
      <alignment horizontal="center"/>
      <protection locked="0"/>
    </xf>
    <xf numFmtId="164" fontId="0" fillId="0" borderId="6" xfId="0" applyNumberFormat="1" applyBorder="1" applyProtection="1">
      <protection locked="0"/>
    </xf>
    <xf numFmtId="164" fontId="0" fillId="0" borderId="7" xfId="0" applyNumberFormat="1" applyBorder="1" applyProtection="1">
      <protection locked="0"/>
    </xf>
  </cellXfs>
  <cellStyles count="2">
    <cellStyle name="Normal" xfId="0" builtinId="0"/>
    <cellStyle name="Percent" xfId="1" builtinId="5"/>
  </cellStyles>
  <dxfs count="10">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N39"/>
  <sheetViews>
    <sheetView zoomScale="80" zoomScaleNormal="80" workbookViewId="0">
      <selection activeCell="E14" sqref="E14"/>
    </sheetView>
  </sheetViews>
  <sheetFormatPr defaultRowHeight="14.5" x14ac:dyDescent="0.35"/>
  <cols>
    <col min="1" max="1" width="36.90625" customWidth="1"/>
    <col min="2" max="2" width="25" style="1" customWidth="1"/>
    <col min="3" max="3" width="65.90625" customWidth="1"/>
    <col min="4" max="4" width="11" style="1" customWidth="1"/>
    <col min="5" max="6" width="16.54296875" style="1" customWidth="1"/>
    <col min="7" max="7" width="1.453125" style="1" customWidth="1"/>
    <col min="8" max="9" width="15.36328125" style="3" customWidth="1"/>
    <col min="10" max="10" width="20.453125" style="3" customWidth="1"/>
    <col min="11" max="11" width="30.36328125" style="3" customWidth="1"/>
    <col min="12" max="12" width="23" style="1" customWidth="1"/>
    <col min="13" max="13" width="16.6328125" style="4" customWidth="1"/>
    <col min="14" max="14" width="34.90625" style="1" customWidth="1"/>
  </cols>
  <sheetData>
    <row r="1" spans="1:14" s="6" customFormat="1" ht="47.25" customHeight="1" x14ac:dyDescent="0.35">
      <c r="A1" s="7" t="s">
        <v>30</v>
      </c>
      <c r="B1" s="148" t="s">
        <v>0</v>
      </c>
      <c r="C1" s="116"/>
      <c r="E1" s="8" t="s">
        <v>29</v>
      </c>
      <c r="F1" s="8" t="s">
        <v>31</v>
      </c>
      <c r="G1" s="8"/>
      <c r="H1" s="7" t="s">
        <v>16</v>
      </c>
      <c r="I1" s="8" t="s">
        <v>19</v>
      </c>
      <c r="J1" s="8"/>
      <c r="L1" s="8"/>
      <c r="M1" s="7"/>
      <c r="N1" s="9"/>
    </row>
    <row r="2" spans="1:14" x14ac:dyDescent="0.35">
      <c r="A2" s="11" t="s">
        <v>23</v>
      </c>
      <c r="B2" s="150" t="s">
        <v>22</v>
      </c>
      <c r="C2" s="108"/>
      <c r="E2" s="149">
        <f>SUM(H2:H4)</f>
        <v>210</v>
      </c>
      <c r="F2" s="145" t="e">
        <f>E2/$D$15</f>
        <v>#REF!</v>
      </c>
      <c r="G2" s="3"/>
      <c r="H2" s="40">
        <f>'3. Mgment - Training - Programs'!D2</f>
        <v>80</v>
      </c>
      <c r="I2" s="38">
        <f>H2/$E$11</f>
        <v>0.1702127659574468</v>
      </c>
      <c r="L2" s="3"/>
      <c r="M2" s="5"/>
      <c r="N2" s="4"/>
    </row>
    <row r="3" spans="1:14" x14ac:dyDescent="0.35">
      <c r="A3" s="11" t="s">
        <v>23</v>
      </c>
      <c r="B3" s="151" t="s">
        <v>20</v>
      </c>
      <c r="C3" s="108"/>
      <c r="E3" s="146"/>
      <c r="F3" s="146"/>
      <c r="G3" s="3"/>
      <c r="H3" s="40">
        <f>'3. Mgment - Training - Programs'!D8</f>
        <v>60</v>
      </c>
      <c r="I3" s="38">
        <f>H3/$E$11</f>
        <v>0.1276595744680851</v>
      </c>
      <c r="L3" s="3"/>
      <c r="M3" s="5"/>
      <c r="N3" s="4"/>
    </row>
    <row r="4" spans="1:14" x14ac:dyDescent="0.35">
      <c r="A4" s="11" t="s">
        <v>23</v>
      </c>
      <c r="B4" s="152" t="s">
        <v>21</v>
      </c>
      <c r="C4" s="108"/>
      <c r="E4" s="146"/>
      <c r="F4" s="146"/>
      <c r="G4" s="3"/>
      <c r="H4" s="40">
        <f>'3. Mgment - Training - Programs'!D11</f>
        <v>70</v>
      </c>
      <c r="I4" s="38">
        <f>H4/$E$11</f>
        <v>0.14893617021276595</v>
      </c>
      <c r="L4" s="3"/>
      <c r="M4" s="5"/>
      <c r="N4" s="4"/>
    </row>
    <row r="5" spans="1:14" x14ac:dyDescent="0.35">
      <c r="A5" s="1"/>
      <c r="C5" s="1"/>
      <c r="E5" s="3"/>
      <c r="F5" s="3"/>
      <c r="G5" s="3"/>
      <c r="H5" s="1"/>
      <c r="L5" s="3"/>
      <c r="M5" s="1"/>
      <c r="N5" s="4"/>
    </row>
    <row r="6" spans="1:14" x14ac:dyDescent="0.35">
      <c r="A6" s="10" t="s">
        <v>13</v>
      </c>
      <c r="B6" s="153" t="s">
        <v>14</v>
      </c>
      <c r="C6" s="108"/>
      <c r="E6" s="149">
        <f>SUM(H6:H8)</f>
        <v>260</v>
      </c>
      <c r="F6" s="145" t="e">
        <f>E6/$D$15</f>
        <v>#REF!</v>
      </c>
      <c r="G6" s="3"/>
      <c r="H6" s="40">
        <f>'4. On-Farm BMP'!D2</f>
        <v>80</v>
      </c>
      <c r="I6" s="38">
        <f>H6/$E$11</f>
        <v>0.1702127659574468</v>
      </c>
      <c r="L6" s="3"/>
      <c r="M6" s="5"/>
      <c r="N6" s="4"/>
    </row>
    <row r="7" spans="1:14" x14ac:dyDescent="0.35">
      <c r="A7" s="10" t="s">
        <v>13</v>
      </c>
      <c r="B7" s="154" t="s">
        <v>15</v>
      </c>
      <c r="C7" s="108"/>
      <c r="E7" s="146"/>
      <c r="F7" s="146"/>
      <c r="G7" s="3"/>
      <c r="H7" s="40">
        <f>'4. On-Farm BMP'!D5</f>
        <v>40</v>
      </c>
      <c r="I7" s="38">
        <f>H7/$E$11</f>
        <v>8.5106382978723402E-2</v>
      </c>
      <c r="L7" s="3"/>
      <c r="M7" s="5"/>
      <c r="N7" s="4"/>
    </row>
    <row r="8" spans="1:14" x14ac:dyDescent="0.35">
      <c r="A8" s="10" t="s">
        <v>13</v>
      </c>
      <c r="B8" s="147" t="s">
        <v>13</v>
      </c>
      <c r="C8" s="108"/>
      <c r="E8" s="146"/>
      <c r="F8" s="146"/>
      <c r="G8" s="3"/>
      <c r="H8" s="40">
        <f>'4. On-Farm BMP'!D8</f>
        <v>140</v>
      </c>
      <c r="I8" s="38">
        <f>H8/$E$11</f>
        <v>0.2978723404255319</v>
      </c>
      <c r="L8" s="3"/>
      <c r="M8" s="5"/>
      <c r="N8" s="4"/>
    </row>
    <row r="9" spans="1:14" x14ac:dyDescent="0.35">
      <c r="A9" s="1"/>
      <c r="C9" s="1"/>
      <c r="E9" s="3"/>
      <c r="F9" s="3"/>
      <c r="G9" s="3"/>
      <c r="H9" s="1"/>
      <c r="L9" s="3"/>
      <c r="M9" s="1"/>
      <c r="N9" s="4"/>
    </row>
    <row r="10" spans="1:14" x14ac:dyDescent="0.35">
      <c r="A10" s="1"/>
      <c r="B10"/>
      <c r="E10" s="3"/>
      <c r="F10" s="3"/>
      <c r="G10" s="3"/>
      <c r="H10" s="1"/>
      <c r="L10" s="3"/>
      <c r="M10" s="1"/>
      <c r="N10" s="4"/>
    </row>
    <row r="11" spans="1:14" ht="18.5" x14ac:dyDescent="0.45">
      <c r="A11" s="1"/>
      <c r="C11" s="35" t="s">
        <v>34</v>
      </c>
      <c r="E11" s="39">
        <f>SUM(H2:H9)</f>
        <v>470</v>
      </c>
      <c r="F11" s="41" t="e">
        <f>SUM(F2:F9)</f>
        <v>#REF!</v>
      </c>
      <c r="G11" s="42"/>
      <c r="H11" s="39">
        <f>SUM(H2:H9)</f>
        <v>470</v>
      </c>
      <c r="I11" s="41">
        <f>SUM(I2:I9)</f>
        <v>1</v>
      </c>
      <c r="J11" s="4"/>
      <c r="L11" s="4"/>
      <c r="M11" s="1"/>
      <c r="N11" s="4"/>
    </row>
    <row r="12" spans="1:14" x14ac:dyDescent="0.35">
      <c r="A12" s="1"/>
      <c r="B12"/>
      <c r="D12" s="3"/>
      <c r="E12" s="3"/>
      <c r="F12" s="3"/>
      <c r="G12" s="3"/>
      <c r="H12" s="1"/>
      <c r="L12" s="3"/>
      <c r="M12" s="1"/>
      <c r="N12" s="4"/>
    </row>
    <row r="13" spans="1:14" x14ac:dyDescent="0.35">
      <c r="A13" s="1"/>
      <c r="B13"/>
      <c r="D13" s="3"/>
      <c r="E13" s="3"/>
      <c r="F13" s="3"/>
      <c r="G13" s="3"/>
      <c r="H13" s="1"/>
      <c r="L13" s="3"/>
      <c r="M13" s="1"/>
      <c r="N13" s="4"/>
    </row>
    <row r="14" spans="1:14" x14ac:dyDescent="0.35">
      <c r="A14" s="1"/>
      <c r="B14"/>
      <c r="D14" s="3"/>
      <c r="E14" s="3"/>
      <c r="F14" s="3"/>
      <c r="G14" s="3"/>
      <c r="H14" s="1"/>
      <c r="I14" s="1"/>
      <c r="L14" s="3"/>
      <c r="M14" s="3"/>
      <c r="N14" s="4"/>
    </row>
    <row r="15" spans="1:14" x14ac:dyDescent="0.35">
      <c r="A15" s="1"/>
      <c r="C15" t="s">
        <v>32</v>
      </c>
      <c r="D15" s="36" t="e">
        <f>SUM(D18:D38)</f>
        <v>#REF!</v>
      </c>
      <c r="L15" s="3"/>
      <c r="M15" s="1"/>
      <c r="N15" s="4"/>
    </row>
    <row r="16" spans="1:14" x14ac:dyDescent="0.35">
      <c r="C16" t="s">
        <v>33</v>
      </c>
      <c r="D16" s="36" t="e">
        <f>D15-E11</f>
        <v>#REF!</v>
      </c>
    </row>
    <row r="17" spans="1:14" s="6" customFormat="1" ht="66" customHeight="1" x14ac:dyDescent="0.35">
      <c r="A17" s="7" t="s">
        <v>30</v>
      </c>
      <c r="B17" s="7" t="s">
        <v>0</v>
      </c>
      <c r="C17" s="7" t="s">
        <v>35</v>
      </c>
      <c r="D17" s="7" t="s">
        <v>17</v>
      </c>
      <c r="E17" s="7" t="s">
        <v>24</v>
      </c>
      <c r="F17" s="7" t="s">
        <v>18</v>
      </c>
      <c r="G17" s="7"/>
      <c r="I17" s="8"/>
      <c r="K17" s="8"/>
      <c r="L17" s="7"/>
      <c r="M17" s="9"/>
      <c r="N17" s="7"/>
    </row>
    <row r="18" spans="1:14" x14ac:dyDescent="0.35">
      <c r="A18" s="18" t="str">
        <f>$A$2</f>
        <v>Management, Training and Programs</v>
      </c>
      <c r="B18" s="19" t="str">
        <f>$B$2</f>
        <v>Management</v>
      </c>
      <c r="C18" s="12" t="str">
        <f>'3. Mgment - Training - Programs'!A3</f>
        <v>1.1  Management commitment to welfare</v>
      </c>
      <c r="D18" s="1">
        <f>'3. Mgment - Training - Programs'!D3</f>
        <v>20</v>
      </c>
      <c r="E18" s="3">
        <f>D18/$H$2</f>
        <v>0.25</v>
      </c>
      <c r="F18" s="4" t="e">
        <f t="shared" ref="F18:F27" si="0">D18/$D$15</f>
        <v>#REF!</v>
      </c>
      <c r="L18" s="4"/>
      <c r="M18" s="1"/>
    </row>
    <row r="19" spans="1:14" x14ac:dyDescent="0.35">
      <c r="A19" s="20"/>
      <c r="B19" s="21"/>
      <c r="C19" s="12" t="str">
        <f>'3. Mgment - Training - Programs'!A4</f>
        <v>1.2  Veterinary Care</v>
      </c>
      <c r="D19" s="1">
        <f>'3. Mgment - Training - Programs'!D4</f>
        <v>20</v>
      </c>
      <c r="E19" s="3">
        <f t="shared" ref="E19:E21" si="1">D19/$H$2</f>
        <v>0.25</v>
      </c>
      <c r="F19" s="4" t="e">
        <f t="shared" si="0"/>
        <v>#REF!</v>
      </c>
      <c r="L19" s="4"/>
      <c r="M19" s="1"/>
    </row>
    <row r="20" spans="1:14" x14ac:dyDescent="0.35">
      <c r="A20" s="20"/>
      <c r="B20" s="21"/>
      <c r="C20" s="12" t="str">
        <f>'3. Mgment - Training - Programs'!A5</f>
        <v>1.3  Adequate Diet and Nutrition</v>
      </c>
      <c r="D20" s="1">
        <f>'3. Mgment - Training - Programs'!D5</f>
        <v>20</v>
      </c>
      <c r="E20" s="3">
        <f t="shared" si="1"/>
        <v>0.25</v>
      </c>
      <c r="F20" s="4" t="e">
        <f t="shared" si="0"/>
        <v>#REF!</v>
      </c>
      <c r="L20" s="4"/>
      <c r="M20" s="1"/>
    </row>
    <row r="21" spans="1:14" x14ac:dyDescent="0.35">
      <c r="A21" s="20"/>
      <c r="B21" s="21"/>
      <c r="C21" s="12" t="s">
        <v>103</v>
      </c>
      <c r="D21" s="1">
        <v>20</v>
      </c>
      <c r="E21" s="3">
        <f t="shared" si="1"/>
        <v>0.25</v>
      </c>
      <c r="F21" s="4" t="e">
        <f t="shared" si="0"/>
        <v>#REF!</v>
      </c>
      <c r="L21" s="4"/>
      <c r="M21" s="1"/>
    </row>
    <row r="22" spans="1:14" x14ac:dyDescent="0.35">
      <c r="A22" s="20"/>
      <c r="B22" s="22" t="str">
        <f>$B$3</f>
        <v>Training</v>
      </c>
      <c r="C22" s="13" t="str">
        <f>'3. Mgment - Training - Programs'!A9</f>
        <v>2.1  Poultry Welfare Training and Documentation</v>
      </c>
      <c r="D22" s="1">
        <f>'3. Mgment - Training - Programs'!D9</f>
        <v>30</v>
      </c>
      <c r="E22" s="3">
        <f>D22/$H$3</f>
        <v>0.5</v>
      </c>
      <c r="F22" s="4" t="e">
        <f t="shared" si="0"/>
        <v>#REF!</v>
      </c>
      <c r="L22" s="4"/>
      <c r="M22" s="1"/>
    </row>
    <row r="23" spans="1:14" x14ac:dyDescent="0.35">
      <c r="A23" s="20"/>
      <c r="B23" s="23"/>
      <c r="C23" s="13" t="str">
        <f>'3. Mgment - Training - Programs'!A10</f>
        <v>2.2  Euthanasia Training and Documentation</v>
      </c>
      <c r="D23" s="1">
        <f>'3. Mgment - Training - Programs'!D10</f>
        <v>30</v>
      </c>
      <c r="E23" s="3">
        <f>D23/$H$3</f>
        <v>0.5</v>
      </c>
      <c r="F23" s="4" t="e">
        <f t="shared" si="0"/>
        <v>#REF!</v>
      </c>
      <c r="L23" s="4"/>
      <c r="M23" s="1"/>
    </row>
    <row r="24" spans="1:14" x14ac:dyDescent="0.35">
      <c r="A24" s="20"/>
      <c r="B24" s="24" t="str">
        <f>$B$4</f>
        <v>Programs</v>
      </c>
      <c r="C24" s="14" t="str">
        <f>'3. Mgment - Training - Programs'!A12</f>
        <v>3.1  Emergency Response Plan</v>
      </c>
      <c r="D24" s="1">
        <f>'3. Mgment - Training - Programs'!D12</f>
        <v>30</v>
      </c>
      <c r="E24" s="3">
        <f>D24/$H$4</f>
        <v>0.42857142857142855</v>
      </c>
      <c r="F24" s="4" t="e">
        <f t="shared" si="0"/>
        <v>#REF!</v>
      </c>
      <c r="L24" s="4"/>
      <c r="M24" s="1"/>
    </row>
    <row r="25" spans="1:14" x14ac:dyDescent="0.35">
      <c r="A25" s="20"/>
      <c r="B25" s="25"/>
      <c r="C25" s="14" t="str">
        <f>'3. Mgment - Training - Programs'!A14</f>
        <v>3.2  Health</v>
      </c>
      <c r="D25" s="1">
        <f>'3. Mgment - Training - Programs'!D14</f>
        <v>20</v>
      </c>
      <c r="E25" s="3">
        <f t="shared" ref="E25:E27" si="2">D25/$H$4</f>
        <v>0.2857142857142857</v>
      </c>
      <c r="F25" s="4" t="e">
        <f t="shared" si="0"/>
        <v>#REF!</v>
      </c>
      <c r="L25" s="4"/>
      <c r="M25" s="1"/>
    </row>
    <row r="26" spans="1:14" x14ac:dyDescent="0.35">
      <c r="A26" s="20"/>
      <c r="B26" s="25"/>
      <c r="C26" s="14" t="str">
        <f>'3. Mgment - Training - Programs'!A15</f>
        <v>3.3  Biosecurity</v>
      </c>
      <c r="D26" s="1">
        <f>'3. Mgment - Training - Programs'!D15</f>
        <v>20</v>
      </c>
      <c r="E26" s="3">
        <f t="shared" si="2"/>
        <v>0.2857142857142857</v>
      </c>
      <c r="F26" s="4" t="e">
        <f t="shared" si="0"/>
        <v>#REF!</v>
      </c>
      <c r="L26" s="4"/>
      <c r="M26" s="1"/>
    </row>
    <row r="27" spans="1:14" x14ac:dyDescent="0.35">
      <c r="A27" s="20"/>
      <c r="B27" s="25"/>
      <c r="C27" s="14" t="e">
        <f>'3. Mgment - Training - Programs'!#REF!</f>
        <v>#REF!</v>
      </c>
      <c r="D27" s="1" t="e">
        <f>'3. Mgment - Training - Programs'!#REF!</f>
        <v>#REF!</v>
      </c>
      <c r="E27" s="3" t="e">
        <f t="shared" si="2"/>
        <v>#REF!</v>
      </c>
      <c r="F27" s="4" t="e">
        <f t="shared" si="0"/>
        <v>#REF!</v>
      </c>
      <c r="L27" s="4"/>
      <c r="M27" s="1"/>
    </row>
    <row r="28" spans="1:14" x14ac:dyDescent="0.35">
      <c r="A28" s="26" t="str">
        <f>$A$6</f>
        <v>On-Farm Best Practices</v>
      </c>
      <c r="B28" s="27" t="str">
        <f>$B$6</f>
        <v>Nutrition and Feeding</v>
      </c>
      <c r="C28" s="15" t="str">
        <f>'4. On-Farm BMP'!A3</f>
        <v>4.1  Access to Drinking Water</v>
      </c>
      <c r="D28" s="1">
        <f>'4. On-Farm BMP'!D3</f>
        <v>40</v>
      </c>
      <c r="E28" s="3">
        <f>D28/$H$6</f>
        <v>0.5</v>
      </c>
      <c r="F28" s="4" t="e">
        <f t="shared" ref="F28:F39" si="3">D28/$D$15</f>
        <v>#REF!</v>
      </c>
      <c r="L28" s="4"/>
      <c r="M28" s="1"/>
    </row>
    <row r="29" spans="1:14" x14ac:dyDescent="0.35">
      <c r="A29" s="28"/>
      <c r="B29" s="29"/>
      <c r="C29" s="15" t="str">
        <f>'4. On-Farm BMP'!A4</f>
        <v>4.2  Access to Feed</v>
      </c>
      <c r="D29" s="1">
        <f>'4. On-Farm BMP'!D4</f>
        <v>40</v>
      </c>
      <c r="E29" s="3">
        <f>D29/$H$6</f>
        <v>0.5</v>
      </c>
      <c r="F29" s="4" t="e">
        <f t="shared" si="3"/>
        <v>#REF!</v>
      </c>
      <c r="L29" s="4"/>
      <c r="M29" s="1"/>
    </row>
    <row r="30" spans="1:14" x14ac:dyDescent="0.35">
      <c r="A30" s="28"/>
      <c r="B30" s="30" t="str">
        <f>$B$7</f>
        <v>Comfort and Shelter</v>
      </c>
      <c r="C30" s="16" t="str">
        <f>'4. On-Farm BMP'!A6</f>
        <v>5.1  Housing Condition</v>
      </c>
      <c r="D30" s="1">
        <f>'4. On-Farm BMP'!D6</f>
        <v>20</v>
      </c>
      <c r="E30" s="3">
        <f>D30/$H$7</f>
        <v>0.5</v>
      </c>
      <c r="F30" s="4" t="e">
        <f t="shared" si="3"/>
        <v>#REF!</v>
      </c>
      <c r="L30" s="4"/>
      <c r="M30" s="1"/>
    </row>
    <row r="31" spans="1:14" x14ac:dyDescent="0.35">
      <c r="A31" s="28"/>
      <c r="B31" s="31"/>
      <c r="C31" s="16" t="str">
        <f>'4. On-Farm BMP'!A7</f>
        <v>5.2  Pest Control</v>
      </c>
      <c r="D31" s="1">
        <f>'4. On-Farm BMP'!D7</f>
        <v>20</v>
      </c>
      <c r="E31" s="3">
        <f>D31/$H$7</f>
        <v>0.5</v>
      </c>
      <c r="F31" s="4" t="e">
        <f t="shared" si="3"/>
        <v>#REF!</v>
      </c>
      <c r="L31" s="4"/>
      <c r="M31" s="1"/>
    </row>
    <row r="32" spans="1:14" x14ac:dyDescent="0.35">
      <c r="A32" s="28"/>
      <c r="B32" s="31"/>
      <c r="C32" s="16" t="e">
        <f>'4. On-Farm BMP'!#REF!</f>
        <v>#REF!</v>
      </c>
      <c r="D32" s="1" t="e">
        <f>'4. On-Farm BMP'!#REF!</f>
        <v>#REF!</v>
      </c>
      <c r="E32" s="3" t="e">
        <f>D32/$H$7</f>
        <v>#REF!</v>
      </c>
      <c r="F32" s="4" t="e">
        <f t="shared" si="3"/>
        <v>#REF!</v>
      </c>
      <c r="L32" s="4"/>
      <c r="M32" s="1"/>
    </row>
    <row r="33" spans="1:13" x14ac:dyDescent="0.35">
      <c r="A33" s="28"/>
      <c r="B33" s="32"/>
      <c r="C33" s="16" t="e">
        <f>'4. On-Farm BMP'!#REF!</f>
        <v>#REF!</v>
      </c>
      <c r="D33" s="1" t="e">
        <f>'4. On-Farm BMP'!#REF!</f>
        <v>#REF!</v>
      </c>
      <c r="E33" s="3" t="e">
        <f>D33/$H$7</f>
        <v>#REF!</v>
      </c>
      <c r="F33" s="4" t="e">
        <f t="shared" si="3"/>
        <v>#REF!</v>
      </c>
      <c r="L33" s="4"/>
      <c r="M33" s="1"/>
    </row>
    <row r="34" spans="1:13" x14ac:dyDescent="0.35">
      <c r="A34" s="28"/>
      <c r="B34" s="33" t="str">
        <f>$B$8</f>
        <v>On-Farm Best Practices</v>
      </c>
      <c r="C34" s="17" t="str">
        <f>'4. On-Farm BMP'!A9</f>
        <v>6.1  Inspection/Record keeping</v>
      </c>
      <c r="D34" s="1">
        <f>'4. On-Farm BMP'!D9</f>
        <v>60</v>
      </c>
      <c r="E34" s="3">
        <f>D34/$H$8</f>
        <v>0.42857142857142855</v>
      </c>
      <c r="F34" s="4" t="e">
        <f t="shared" si="3"/>
        <v>#REF!</v>
      </c>
      <c r="L34" s="4"/>
      <c r="M34" s="1"/>
    </row>
    <row r="35" spans="1:13" x14ac:dyDescent="0.35">
      <c r="A35" s="28"/>
      <c r="B35" s="34"/>
      <c r="C35" s="17" t="str">
        <f>'4. On-Farm BMP'!A10</f>
        <v>6.2  On-Farm Euthanasia</v>
      </c>
      <c r="D35" s="1">
        <f>'4. On-Farm BMP'!D10</f>
        <v>70</v>
      </c>
      <c r="E35" s="3">
        <f t="shared" ref="E35:E36" si="4">D35/$H$8</f>
        <v>0.5</v>
      </c>
      <c r="F35" s="4" t="e">
        <f t="shared" si="3"/>
        <v>#REF!</v>
      </c>
      <c r="L35" s="4"/>
      <c r="M35" s="1"/>
    </row>
    <row r="36" spans="1:13" x14ac:dyDescent="0.35">
      <c r="A36" s="28"/>
      <c r="B36" s="34"/>
      <c r="C36" s="17" t="str">
        <f>'4. On-Farm BMP'!A12</f>
        <v>6.3  Lighting Program</v>
      </c>
      <c r="D36" s="1">
        <f>'4. On-Farm BMP'!D12</f>
        <v>10</v>
      </c>
      <c r="E36" s="3">
        <f t="shared" si="4"/>
        <v>7.1428571428571425E-2</v>
      </c>
      <c r="F36" s="4" t="e">
        <f t="shared" si="3"/>
        <v>#REF!</v>
      </c>
      <c r="L36" s="4"/>
      <c r="M36" s="1"/>
    </row>
    <row r="37" spans="1:13" x14ac:dyDescent="0.35">
      <c r="A37" s="28"/>
      <c r="B37" s="34"/>
      <c r="C37" s="17" t="e">
        <f>'4. On-Farm BMP'!#REF!</f>
        <v>#REF!</v>
      </c>
      <c r="D37" s="1" t="e">
        <f>'4. On-Farm BMP'!#REF!</f>
        <v>#REF!</v>
      </c>
      <c r="E37" s="3" t="e">
        <f>D37/$H$8</f>
        <v>#REF!</v>
      </c>
      <c r="F37" s="4" t="e">
        <f>D37/$D$15</f>
        <v>#REF!</v>
      </c>
      <c r="L37" s="4"/>
      <c r="M37" s="1"/>
    </row>
    <row r="38" spans="1:13" x14ac:dyDescent="0.35">
      <c r="A38" s="28"/>
      <c r="B38" s="34"/>
      <c r="C38" s="17" t="e">
        <f>'4. On-Farm BMP'!#REF!</f>
        <v>#REF!</v>
      </c>
      <c r="D38" s="1" t="e">
        <f>'4. On-Farm BMP'!#REF!</f>
        <v>#REF!</v>
      </c>
      <c r="E38" s="3" t="e">
        <f>D38/$H$8</f>
        <v>#REF!</v>
      </c>
      <c r="F38" s="4" t="e">
        <f>D38/$D$15</f>
        <v>#REF!</v>
      </c>
      <c r="L38" s="4"/>
      <c r="M38" s="1"/>
    </row>
    <row r="39" spans="1:13" x14ac:dyDescent="0.35">
      <c r="A39" s="28"/>
      <c r="B39" s="70" t="s">
        <v>82</v>
      </c>
      <c r="C39" s="71" t="s">
        <v>83</v>
      </c>
      <c r="D39" s="1">
        <f>'4. On-Farm BMP'!D18</f>
        <v>0</v>
      </c>
      <c r="E39" s="3">
        <f>D39/$H$8</f>
        <v>0</v>
      </c>
      <c r="F39" s="4" t="e">
        <f t="shared" si="3"/>
        <v>#REF!</v>
      </c>
    </row>
  </sheetData>
  <customSheetViews>
    <customSheetView guid="{021C8937-E5DC-4EEC-B1B0-5D0A045D3A93}" scale="80" state="hidden">
      <selection activeCell="J19" sqref="J19"/>
      <pageMargins left="0.7" right="0.7" top="0.75" bottom="0.75" header="0.3" footer="0.3"/>
      <pageSetup orientation="portrait" r:id="rId1"/>
    </customSheetView>
    <customSheetView guid="{C62255E3-4BBD-4D52-9A28-B09036565113}" topLeftCell="C1">
      <selection activeCell="I23" sqref="I23"/>
      <pageMargins left="0.7" right="0.7" top="0.75" bottom="0.75" header="0.3" footer="0.3"/>
      <pageSetup orientation="portrait" r:id="rId2"/>
    </customSheetView>
    <customSheetView guid="{1F1C7B1E-6480-443B-8699-8DB4E2051728}" topLeftCell="C1">
      <selection activeCell="I23" sqref="I23"/>
      <pageMargins left="0.7" right="0.7" top="0.75" bottom="0.75" header="0.3" footer="0.3"/>
      <pageSetup orientation="portrait" r:id="rId3"/>
    </customSheetView>
  </customSheetViews>
  <mergeCells count="11">
    <mergeCell ref="F2:F4"/>
    <mergeCell ref="F6:F8"/>
    <mergeCell ref="B8:C8"/>
    <mergeCell ref="B1:C1"/>
    <mergeCell ref="E2:E4"/>
    <mergeCell ref="E6:E8"/>
    <mergeCell ref="B2:C2"/>
    <mergeCell ref="B3:C3"/>
    <mergeCell ref="B4:C4"/>
    <mergeCell ref="B6:C6"/>
    <mergeCell ref="B7:C7"/>
  </mergeCell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42"/>
  <sheetViews>
    <sheetView zoomScale="80" zoomScaleNormal="80" workbookViewId="0">
      <selection activeCell="C14" sqref="C14"/>
    </sheetView>
  </sheetViews>
  <sheetFormatPr defaultColWidth="9.08984375" defaultRowHeight="14.5" x14ac:dyDescent="0.35"/>
  <cols>
    <col min="2" max="2" width="7.08984375" customWidth="1"/>
    <col min="3" max="3" width="48.54296875" customWidth="1"/>
    <col min="4" max="4" width="17.08984375" style="1" customWidth="1"/>
    <col min="5" max="5" width="15.08984375" style="1" customWidth="1"/>
    <col min="6" max="6" width="7.90625" customWidth="1"/>
    <col min="7" max="7" width="5.08984375" customWidth="1"/>
    <col min="8" max="9" width="6.36328125" customWidth="1"/>
    <col min="10" max="11" width="2" customWidth="1"/>
    <col min="12" max="12" width="81.08984375" customWidth="1"/>
    <col min="13" max="13" width="12.54296875" style="3" customWidth="1"/>
  </cols>
  <sheetData>
    <row r="1" spans="1:13" s="53" customFormat="1" ht="15.5" x14ac:dyDescent="0.35">
      <c r="B1" s="53">
        <v>1</v>
      </c>
      <c r="C1" s="53" t="s">
        <v>173</v>
      </c>
      <c r="D1" s="73"/>
      <c r="E1" s="73"/>
      <c r="M1" s="74"/>
    </row>
    <row r="2" spans="1:13" s="53" customFormat="1" ht="15.5" x14ac:dyDescent="0.35">
      <c r="B2" s="53">
        <v>2</v>
      </c>
      <c r="C2" s="53" t="s">
        <v>108</v>
      </c>
      <c r="D2" s="73"/>
      <c r="E2" s="73"/>
      <c r="M2" s="74"/>
    </row>
    <row r="3" spans="1:13" s="53" customFormat="1" ht="15.5" x14ac:dyDescent="0.35">
      <c r="B3" s="53">
        <v>3</v>
      </c>
      <c r="C3" s="53" t="s">
        <v>110</v>
      </c>
      <c r="D3" s="73"/>
      <c r="E3" s="73"/>
      <c r="M3" s="74"/>
    </row>
    <row r="4" spans="1:13" s="53" customFormat="1" ht="15.5" x14ac:dyDescent="0.35">
      <c r="B4" s="53">
        <v>4</v>
      </c>
      <c r="C4" s="53" t="s">
        <v>111</v>
      </c>
      <c r="D4" s="73"/>
      <c r="E4" s="73"/>
      <c r="M4" s="74"/>
    </row>
    <row r="5" spans="1:13" s="53" customFormat="1" ht="15.5" x14ac:dyDescent="0.35">
      <c r="B5" s="53">
        <v>5</v>
      </c>
      <c r="C5" s="53" t="s">
        <v>112</v>
      </c>
      <c r="D5" s="73"/>
      <c r="E5" s="73"/>
      <c r="M5" s="74"/>
    </row>
    <row r="6" spans="1:13" s="53" customFormat="1" ht="15.5" x14ac:dyDescent="0.35">
      <c r="B6" s="53">
        <v>6</v>
      </c>
      <c r="C6" s="53" t="s">
        <v>125</v>
      </c>
      <c r="D6" s="73"/>
      <c r="E6" s="73"/>
      <c r="M6" s="74"/>
    </row>
    <row r="7" spans="1:13" s="53" customFormat="1" ht="15.5" x14ac:dyDescent="0.35">
      <c r="B7" s="53">
        <v>7</v>
      </c>
      <c r="C7" s="53" t="s">
        <v>113</v>
      </c>
      <c r="D7" s="73"/>
      <c r="E7" s="73"/>
      <c r="M7" s="74"/>
    </row>
    <row r="8" spans="1:13" s="53" customFormat="1" ht="15.5" x14ac:dyDescent="0.35">
      <c r="B8" s="53">
        <v>8</v>
      </c>
      <c r="C8" s="53" t="s">
        <v>114</v>
      </c>
      <c r="D8" s="73"/>
      <c r="E8" s="73"/>
      <c r="M8" s="74"/>
    </row>
    <row r="9" spans="1:13" s="53" customFormat="1" ht="15.5" x14ac:dyDescent="0.35">
      <c r="B9" s="53">
        <v>9</v>
      </c>
      <c r="C9" s="53" t="s">
        <v>120</v>
      </c>
      <c r="D9" s="73"/>
      <c r="E9" s="73"/>
      <c r="M9" s="74"/>
    </row>
    <row r="10" spans="1:13" s="53" customFormat="1" ht="15.5" x14ac:dyDescent="0.35">
      <c r="B10" s="53">
        <v>10</v>
      </c>
      <c r="C10" s="53" t="s">
        <v>119</v>
      </c>
      <c r="D10" s="73"/>
      <c r="E10" s="73"/>
      <c r="M10" s="74"/>
    </row>
    <row r="13" spans="1:13" x14ac:dyDescent="0.35">
      <c r="A13" s="166" t="s">
        <v>107</v>
      </c>
      <c r="B13" s="43"/>
      <c r="C13" s="43" t="s">
        <v>115</v>
      </c>
      <c r="D13" s="169"/>
      <c r="E13" s="170"/>
      <c r="F13" s="171"/>
      <c r="G13" s="171"/>
      <c r="H13" s="171"/>
      <c r="I13" s="172"/>
    </row>
    <row r="14" spans="1:13" x14ac:dyDescent="0.35">
      <c r="A14" s="167"/>
      <c r="B14" s="43"/>
      <c r="C14" s="43" t="s">
        <v>51</v>
      </c>
      <c r="D14" s="173"/>
      <c r="E14" s="174"/>
      <c r="F14" s="175"/>
      <c r="G14" s="175"/>
      <c r="H14" s="175"/>
      <c r="I14" s="176"/>
    </row>
    <row r="15" spans="1:13" x14ac:dyDescent="0.35">
      <c r="A15" s="167"/>
      <c r="B15" s="43"/>
      <c r="C15" s="43" t="s">
        <v>116</v>
      </c>
      <c r="D15" s="169"/>
      <c r="E15" s="170"/>
      <c r="F15" s="171"/>
      <c r="G15" s="171"/>
      <c r="H15" s="171"/>
      <c r="I15" s="172"/>
    </row>
    <row r="16" spans="1:13" x14ac:dyDescent="0.35">
      <c r="A16" s="167"/>
      <c r="B16" s="43"/>
      <c r="C16" s="43" t="s">
        <v>52</v>
      </c>
      <c r="D16" s="169"/>
      <c r="E16" s="170"/>
      <c r="F16" s="171"/>
      <c r="G16" s="171"/>
      <c r="H16" s="171"/>
      <c r="I16" s="172"/>
    </row>
    <row r="17" spans="1:13" x14ac:dyDescent="0.35">
      <c r="A17" s="167"/>
      <c r="B17" s="43"/>
      <c r="C17" s="43" t="s">
        <v>117</v>
      </c>
      <c r="D17" s="169"/>
      <c r="E17" s="170"/>
      <c r="F17" s="171"/>
      <c r="G17" s="171"/>
      <c r="H17" s="171"/>
      <c r="I17" s="172"/>
    </row>
    <row r="18" spans="1:13" x14ac:dyDescent="0.35">
      <c r="A18" s="167"/>
      <c r="B18" s="43"/>
      <c r="C18" s="43" t="s">
        <v>53</v>
      </c>
      <c r="D18" s="169"/>
      <c r="E18" s="170"/>
      <c r="F18" s="171"/>
      <c r="G18" s="171"/>
      <c r="H18" s="171"/>
      <c r="I18" s="172"/>
    </row>
    <row r="19" spans="1:13" x14ac:dyDescent="0.35">
      <c r="A19" s="167"/>
      <c r="B19" s="43"/>
      <c r="C19" s="43" t="s">
        <v>54</v>
      </c>
      <c r="D19" s="169"/>
      <c r="E19" s="170"/>
      <c r="F19" s="171"/>
      <c r="G19" s="171"/>
      <c r="H19" s="171"/>
      <c r="I19" s="172"/>
    </row>
    <row r="20" spans="1:13" x14ac:dyDescent="0.35">
      <c r="A20" s="168"/>
      <c r="B20" s="43"/>
      <c r="C20" s="43" t="s">
        <v>55</v>
      </c>
      <c r="D20" s="169"/>
      <c r="E20" s="170"/>
      <c r="F20" s="171"/>
      <c r="G20" s="171"/>
      <c r="H20" s="171"/>
      <c r="I20" s="172"/>
    </row>
    <row r="22" spans="1:13" s="44" customFormat="1" ht="29.25" customHeight="1" x14ac:dyDescent="0.35">
      <c r="C22" s="45" t="s">
        <v>59</v>
      </c>
      <c r="D22" s="75" t="s">
        <v>118</v>
      </c>
      <c r="E22" s="75" t="s">
        <v>72</v>
      </c>
      <c r="F22" s="155" t="s">
        <v>57</v>
      </c>
      <c r="G22" s="155"/>
      <c r="H22" s="159" t="s">
        <v>58</v>
      </c>
      <c r="I22" s="160"/>
      <c r="L22" s="46" t="s">
        <v>102</v>
      </c>
      <c r="M22" s="8" t="s">
        <v>71</v>
      </c>
    </row>
    <row r="23" spans="1:13" x14ac:dyDescent="0.35">
      <c r="A23" s="166" t="s">
        <v>109</v>
      </c>
      <c r="B23">
        <v>1.1000000000000001</v>
      </c>
      <c r="C23" t="s">
        <v>128</v>
      </c>
      <c r="D23" s="47">
        <f>'3. Mgment - Training - Programs'!D3</f>
        <v>20</v>
      </c>
      <c r="E23" s="37">
        <v>20</v>
      </c>
      <c r="F23" s="156"/>
      <c r="G23" s="156"/>
      <c r="H23" s="161" t="str">
        <f t="shared" ref="H23" si="0">IF(M23&gt;1,"ERROR","SCORE OK")</f>
        <v>SCORE OK</v>
      </c>
      <c r="I23" s="162"/>
      <c r="L23" s="76" t="s">
        <v>174</v>
      </c>
      <c r="M23" s="48">
        <f t="shared" ref="M23:M42" si="1">E23/D23</f>
        <v>1</v>
      </c>
    </row>
    <row r="24" spans="1:13" x14ac:dyDescent="0.35">
      <c r="A24" s="167"/>
      <c r="B24">
        <v>1.2</v>
      </c>
      <c r="C24" t="s">
        <v>90</v>
      </c>
      <c r="D24" s="47">
        <f>'3. Mgment - Training - Programs'!D4</f>
        <v>20</v>
      </c>
      <c r="E24" s="37">
        <v>20</v>
      </c>
      <c r="F24" s="156"/>
      <c r="G24" s="156"/>
      <c r="H24" s="161" t="str">
        <f t="shared" ref="H24:H26" si="2">IF(M24&gt;1,"ERROR","SCORE OK")</f>
        <v>SCORE OK</v>
      </c>
      <c r="I24" s="162"/>
      <c r="L24" s="76"/>
      <c r="M24" s="48">
        <f t="shared" si="1"/>
        <v>1</v>
      </c>
    </row>
    <row r="25" spans="1:13" x14ac:dyDescent="0.35">
      <c r="A25" s="167"/>
      <c r="B25">
        <v>1.3</v>
      </c>
      <c r="C25" t="s">
        <v>91</v>
      </c>
      <c r="D25" s="47">
        <f>'3. Mgment - Training - Programs'!D5</f>
        <v>20</v>
      </c>
      <c r="E25" s="37">
        <v>20</v>
      </c>
      <c r="F25" s="156"/>
      <c r="G25" s="156"/>
      <c r="H25" s="161" t="str">
        <f t="shared" si="2"/>
        <v>SCORE OK</v>
      </c>
      <c r="I25" s="162"/>
      <c r="L25" s="76"/>
      <c r="M25" s="48">
        <f t="shared" si="1"/>
        <v>1</v>
      </c>
    </row>
    <row r="26" spans="1:13" x14ac:dyDescent="0.35">
      <c r="A26" s="167"/>
      <c r="B26">
        <v>1.4</v>
      </c>
      <c r="C26" t="s">
        <v>104</v>
      </c>
      <c r="D26" s="47">
        <f>'3. Mgment - Training - Programs'!D6</f>
        <v>20</v>
      </c>
      <c r="E26" s="37">
        <v>20</v>
      </c>
      <c r="F26" s="157"/>
      <c r="G26" s="158"/>
      <c r="H26" s="161" t="str">
        <f t="shared" si="2"/>
        <v>SCORE OK</v>
      </c>
      <c r="I26" s="162"/>
      <c r="L26" s="76"/>
      <c r="M26" s="48">
        <f t="shared" si="1"/>
        <v>1</v>
      </c>
    </row>
    <row r="27" spans="1:13" x14ac:dyDescent="0.35">
      <c r="A27" s="167"/>
      <c r="B27">
        <v>2.1</v>
      </c>
      <c r="C27" t="s">
        <v>105</v>
      </c>
      <c r="D27" s="47">
        <f>'3. Mgment - Training - Programs'!D9</f>
        <v>30</v>
      </c>
      <c r="E27" s="37">
        <v>0</v>
      </c>
      <c r="F27" s="156"/>
      <c r="G27" s="156"/>
      <c r="H27" s="161" t="str">
        <f t="shared" ref="H27:H36" si="3">IF(M27&gt;1,"ERROR","SCORE OK")</f>
        <v>SCORE OK</v>
      </c>
      <c r="I27" s="162"/>
      <c r="L27" s="76"/>
      <c r="M27" s="48">
        <f t="shared" si="1"/>
        <v>0</v>
      </c>
    </row>
    <row r="28" spans="1:13" x14ac:dyDescent="0.35">
      <c r="A28" s="167"/>
      <c r="B28">
        <v>2.2000000000000002</v>
      </c>
      <c r="C28" t="s">
        <v>92</v>
      </c>
      <c r="D28" s="47">
        <f>'3. Mgment - Training - Programs'!D10</f>
        <v>30</v>
      </c>
      <c r="E28" s="37">
        <v>0</v>
      </c>
      <c r="F28" s="156"/>
      <c r="G28" s="156"/>
      <c r="H28" s="161" t="str">
        <f t="shared" si="3"/>
        <v>SCORE OK</v>
      </c>
      <c r="I28" s="162"/>
      <c r="L28" s="76"/>
      <c r="M28" s="48">
        <f t="shared" si="1"/>
        <v>0</v>
      </c>
    </row>
    <row r="29" spans="1:13" x14ac:dyDescent="0.35">
      <c r="A29" s="167"/>
      <c r="B29">
        <v>3.1</v>
      </c>
      <c r="C29" t="s">
        <v>93</v>
      </c>
      <c r="D29" s="47">
        <f>'3. Mgment - Training - Programs'!D12</f>
        <v>30</v>
      </c>
      <c r="E29" s="37">
        <v>0</v>
      </c>
      <c r="F29" s="156"/>
      <c r="G29" s="156"/>
      <c r="H29" s="161" t="str">
        <f t="shared" si="3"/>
        <v>SCORE OK</v>
      </c>
      <c r="I29" s="162"/>
      <c r="L29" s="76"/>
      <c r="M29" s="48">
        <f t="shared" si="1"/>
        <v>0</v>
      </c>
    </row>
    <row r="30" spans="1:13" x14ac:dyDescent="0.35">
      <c r="A30" s="167"/>
      <c r="B30">
        <v>3.2</v>
      </c>
      <c r="C30" t="s">
        <v>9</v>
      </c>
      <c r="D30" s="47">
        <f>'3. Mgment - Training - Programs'!D14</f>
        <v>20</v>
      </c>
      <c r="E30" s="37">
        <v>0</v>
      </c>
      <c r="F30" s="156"/>
      <c r="G30" s="156"/>
      <c r="H30" s="161" t="str">
        <f t="shared" si="3"/>
        <v>SCORE OK</v>
      </c>
      <c r="I30" s="162"/>
      <c r="L30" s="76"/>
      <c r="M30" s="48">
        <f t="shared" si="1"/>
        <v>0</v>
      </c>
    </row>
    <row r="31" spans="1:13" x14ac:dyDescent="0.35">
      <c r="A31" s="167"/>
      <c r="B31">
        <v>3.3</v>
      </c>
      <c r="C31" t="s">
        <v>10</v>
      </c>
      <c r="D31" s="47">
        <f>'3. Mgment - Training - Programs'!D15</f>
        <v>20</v>
      </c>
      <c r="E31" s="37">
        <v>0</v>
      </c>
      <c r="F31" s="156"/>
      <c r="G31" s="156"/>
      <c r="H31" s="161" t="str">
        <f t="shared" si="3"/>
        <v>SCORE OK</v>
      </c>
      <c r="I31" s="162"/>
      <c r="L31" s="76"/>
      <c r="M31" s="48">
        <f t="shared" si="1"/>
        <v>0</v>
      </c>
    </row>
    <row r="32" spans="1:13" x14ac:dyDescent="0.35">
      <c r="A32" s="167"/>
      <c r="B32">
        <v>4.0999999999999996</v>
      </c>
      <c r="C32" t="s">
        <v>94</v>
      </c>
      <c r="D32" s="47">
        <f>'4. On-Farm BMP'!D3</f>
        <v>40</v>
      </c>
      <c r="E32" s="37">
        <v>0</v>
      </c>
      <c r="F32" s="156"/>
      <c r="G32" s="156"/>
      <c r="H32" s="161" t="str">
        <f t="shared" si="3"/>
        <v>SCORE OK</v>
      </c>
      <c r="I32" s="162"/>
      <c r="L32" s="76"/>
      <c r="M32" s="48">
        <f t="shared" si="1"/>
        <v>0</v>
      </c>
    </row>
    <row r="33" spans="1:13" x14ac:dyDescent="0.35">
      <c r="A33" s="167"/>
      <c r="B33">
        <v>4.2</v>
      </c>
      <c r="C33" t="s">
        <v>95</v>
      </c>
      <c r="D33" s="47">
        <f>'4. On-Farm BMP'!D4</f>
        <v>40</v>
      </c>
      <c r="E33" s="37">
        <v>0</v>
      </c>
      <c r="F33" s="156"/>
      <c r="G33" s="156"/>
      <c r="H33" s="161" t="str">
        <f t="shared" si="3"/>
        <v>SCORE OK</v>
      </c>
      <c r="I33" s="162"/>
      <c r="L33" s="76"/>
      <c r="M33" s="48">
        <f t="shared" si="1"/>
        <v>0</v>
      </c>
    </row>
    <row r="34" spans="1:13" x14ac:dyDescent="0.35">
      <c r="A34" s="167"/>
      <c r="B34">
        <v>5.0999999999999996</v>
      </c>
      <c r="C34" t="s">
        <v>12</v>
      </c>
      <c r="D34" s="47">
        <f>'4. On-Farm BMP'!D6</f>
        <v>20</v>
      </c>
      <c r="E34" s="37">
        <v>0</v>
      </c>
      <c r="F34" s="156"/>
      <c r="G34" s="156"/>
      <c r="H34" s="161" t="str">
        <f t="shared" si="3"/>
        <v>SCORE OK</v>
      </c>
      <c r="I34" s="162"/>
      <c r="L34" s="76"/>
      <c r="M34" s="48">
        <f t="shared" si="1"/>
        <v>0</v>
      </c>
    </row>
    <row r="35" spans="1:13" x14ac:dyDescent="0.35">
      <c r="A35" s="167"/>
      <c r="B35">
        <v>5.2</v>
      </c>
      <c r="C35" t="s">
        <v>96</v>
      </c>
      <c r="D35" s="47">
        <f>'4. On-Farm BMP'!D7</f>
        <v>20</v>
      </c>
      <c r="E35" s="37">
        <v>0</v>
      </c>
      <c r="F35" s="156"/>
      <c r="G35" s="156"/>
      <c r="H35" s="161" t="str">
        <f t="shared" si="3"/>
        <v>SCORE OK</v>
      </c>
      <c r="I35" s="162"/>
      <c r="L35" s="76"/>
      <c r="M35" s="48">
        <f t="shared" si="1"/>
        <v>0</v>
      </c>
    </row>
    <row r="36" spans="1:13" x14ac:dyDescent="0.35">
      <c r="A36" s="167"/>
      <c r="B36">
        <v>6.1</v>
      </c>
      <c r="C36" t="s">
        <v>98</v>
      </c>
      <c r="D36" s="47">
        <f>'4. On-Farm BMP'!D9</f>
        <v>60</v>
      </c>
      <c r="E36" s="37">
        <v>0</v>
      </c>
      <c r="F36" s="156"/>
      <c r="G36" s="156"/>
      <c r="H36" s="161" t="str">
        <f t="shared" si="3"/>
        <v>SCORE OK</v>
      </c>
      <c r="I36" s="162"/>
      <c r="L36" s="76"/>
      <c r="M36" s="48">
        <f t="shared" si="1"/>
        <v>0</v>
      </c>
    </row>
    <row r="37" spans="1:13" x14ac:dyDescent="0.35">
      <c r="A37" s="167"/>
      <c r="B37">
        <v>6.2</v>
      </c>
      <c r="C37" t="s">
        <v>99</v>
      </c>
      <c r="D37" s="47">
        <f>'4. On-Farm BMP'!D10</f>
        <v>70</v>
      </c>
      <c r="E37" s="37">
        <v>0</v>
      </c>
      <c r="F37" s="163" t="str">
        <f>IF(E37="yes","AUDIT FAIL"," ")</f>
        <v xml:space="preserve"> </v>
      </c>
      <c r="G37" s="163"/>
      <c r="H37" s="161" t="str">
        <f>IF(F37="AUDIT FAIL","ERROR","SCORE OK")</f>
        <v>SCORE OK</v>
      </c>
      <c r="I37" s="162"/>
      <c r="L37" s="76"/>
      <c r="M37" s="48">
        <f t="shared" si="1"/>
        <v>0</v>
      </c>
    </row>
    <row r="38" spans="1:13" x14ac:dyDescent="0.35">
      <c r="A38" s="167"/>
      <c r="B38">
        <v>6.3</v>
      </c>
      <c r="C38" t="s">
        <v>100</v>
      </c>
      <c r="D38" s="47">
        <v>10</v>
      </c>
      <c r="E38" s="37">
        <v>0</v>
      </c>
      <c r="F38" s="156"/>
      <c r="G38" s="156"/>
      <c r="H38" s="161" t="str">
        <f>IF(M38&gt;1,"ERROR","SCORE OK")</f>
        <v>SCORE OK</v>
      </c>
      <c r="I38" s="162"/>
      <c r="L38" s="76"/>
      <c r="M38" s="48">
        <f t="shared" si="1"/>
        <v>0</v>
      </c>
    </row>
    <row r="39" spans="1:13" x14ac:dyDescent="0.35">
      <c r="A39" s="167"/>
      <c r="B39">
        <v>7.1</v>
      </c>
      <c r="C39" t="s">
        <v>84</v>
      </c>
      <c r="D39" s="47">
        <v>50</v>
      </c>
      <c r="E39" s="37">
        <v>0</v>
      </c>
      <c r="F39" s="164"/>
      <c r="G39" s="165"/>
      <c r="H39" s="161" t="s">
        <v>164</v>
      </c>
      <c r="I39" s="162"/>
      <c r="L39" s="76"/>
      <c r="M39" s="48">
        <f t="shared" si="1"/>
        <v>0</v>
      </c>
    </row>
    <row r="40" spans="1:13" x14ac:dyDescent="0.35">
      <c r="A40" s="167"/>
      <c r="B40">
        <v>7.2</v>
      </c>
      <c r="C40" t="s">
        <v>97</v>
      </c>
      <c r="D40" s="47">
        <v>40</v>
      </c>
      <c r="E40" s="37">
        <v>0</v>
      </c>
      <c r="F40" s="164"/>
      <c r="G40" s="165"/>
      <c r="H40" s="161" t="s">
        <v>164</v>
      </c>
      <c r="I40" s="162"/>
      <c r="L40" s="76"/>
      <c r="M40" s="48">
        <f t="shared" si="1"/>
        <v>0</v>
      </c>
    </row>
    <row r="41" spans="1:13" x14ac:dyDescent="0.35">
      <c r="A41" s="167"/>
      <c r="B41">
        <v>7.3</v>
      </c>
      <c r="C41" t="s">
        <v>11</v>
      </c>
      <c r="D41" s="47">
        <v>20</v>
      </c>
      <c r="E41" s="37">
        <v>0</v>
      </c>
      <c r="F41" s="164"/>
      <c r="G41" s="165"/>
      <c r="H41" s="161" t="s">
        <v>164</v>
      </c>
      <c r="I41" s="162"/>
      <c r="L41" s="76"/>
      <c r="M41" s="48">
        <f t="shared" si="1"/>
        <v>0</v>
      </c>
    </row>
    <row r="42" spans="1:13" x14ac:dyDescent="0.35">
      <c r="A42" s="168"/>
      <c r="B42">
        <v>8.1</v>
      </c>
      <c r="C42" t="s">
        <v>101</v>
      </c>
      <c r="D42" s="47">
        <f>'4. On-Farm BMP'!D18</f>
        <v>0</v>
      </c>
      <c r="E42" s="37">
        <v>0</v>
      </c>
      <c r="F42" s="163" t="str">
        <f>IF(E42="yes","AUDIT FAIL"," ")</f>
        <v xml:space="preserve"> </v>
      </c>
      <c r="G42" s="163"/>
      <c r="H42" s="161" t="str">
        <f>IF(F42="AUDIT FAIL","ERROR","SCORE OK")</f>
        <v>SCORE OK</v>
      </c>
      <c r="I42" s="162"/>
      <c r="L42" s="76"/>
      <c r="M42" s="77" t="e">
        <f t="shared" si="1"/>
        <v>#DIV/0!</v>
      </c>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52">
    <mergeCell ref="H42:I42"/>
    <mergeCell ref="H28:I28"/>
    <mergeCell ref="H29:I29"/>
    <mergeCell ref="H30:I30"/>
    <mergeCell ref="H31:I31"/>
    <mergeCell ref="H38:I38"/>
    <mergeCell ref="H32:I32"/>
    <mergeCell ref="H33:I33"/>
    <mergeCell ref="H34:I34"/>
    <mergeCell ref="H35:I35"/>
    <mergeCell ref="H40:I40"/>
    <mergeCell ref="H41:I41"/>
    <mergeCell ref="A13:A20"/>
    <mergeCell ref="A23:A42"/>
    <mergeCell ref="H26:I26"/>
    <mergeCell ref="D13:I13"/>
    <mergeCell ref="D14:I14"/>
    <mergeCell ref="D15:I15"/>
    <mergeCell ref="D16:I16"/>
    <mergeCell ref="D17:I17"/>
    <mergeCell ref="D18:I18"/>
    <mergeCell ref="D19:I19"/>
    <mergeCell ref="D20:I20"/>
    <mergeCell ref="H39:I39"/>
    <mergeCell ref="H36:I36"/>
    <mergeCell ref="H37:I37"/>
    <mergeCell ref="F36:G36"/>
    <mergeCell ref="F38:G38"/>
    <mergeCell ref="F42:G42"/>
    <mergeCell ref="F39:G39"/>
    <mergeCell ref="F37:G37"/>
    <mergeCell ref="F40:G40"/>
    <mergeCell ref="F41:G41"/>
    <mergeCell ref="H22:I22"/>
    <mergeCell ref="H23:I23"/>
    <mergeCell ref="H24:I24"/>
    <mergeCell ref="H25:I25"/>
    <mergeCell ref="H27:I27"/>
    <mergeCell ref="F22:G22"/>
    <mergeCell ref="F23:G23"/>
    <mergeCell ref="F24:G24"/>
    <mergeCell ref="F25:G25"/>
    <mergeCell ref="F35:G35"/>
    <mergeCell ref="F27:G27"/>
    <mergeCell ref="F28:G28"/>
    <mergeCell ref="F29:G29"/>
    <mergeCell ref="F30:G30"/>
    <mergeCell ref="F31:G31"/>
    <mergeCell ref="F32:G32"/>
    <mergeCell ref="F33:G33"/>
    <mergeCell ref="F34:G34"/>
    <mergeCell ref="F26:G26"/>
  </mergeCells>
  <conditionalFormatting sqref="H22:I38 H42:I42 H39:H41">
    <cfRule type="containsText" dxfId="6" priority="8" operator="containsText" text="&quot;ERROR&quot;">
      <formula>NOT(ISERROR(SEARCH("""ERROR""",H22)))</formula>
    </cfRule>
  </conditionalFormatting>
  <conditionalFormatting sqref="H22:I38 H42:I42 H39:H41">
    <cfRule type="containsText" dxfId="5" priority="7" operator="containsText" text="ERROR">
      <formula>NOT(ISERROR(SEARCH("ERROR",H22)))</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Q35"/>
  <sheetViews>
    <sheetView tabSelected="1" topLeftCell="A2" zoomScale="80" zoomScaleNormal="80" workbookViewId="0">
      <selection activeCell="T11" sqref="T11"/>
    </sheetView>
  </sheetViews>
  <sheetFormatPr defaultColWidth="9.08984375" defaultRowHeight="14.5" x14ac:dyDescent="0.35"/>
  <cols>
    <col min="1" max="1" width="11.6328125" customWidth="1"/>
    <col min="4" max="4" width="13.08984375" customWidth="1"/>
  </cols>
  <sheetData>
    <row r="1" spans="1:17" x14ac:dyDescent="0.35">
      <c r="A1" s="107" t="s">
        <v>37</v>
      </c>
      <c r="B1" s="107"/>
      <c r="C1" s="107"/>
      <c r="D1" s="107"/>
      <c r="E1" s="107"/>
      <c r="F1" s="107"/>
      <c r="G1" s="107"/>
      <c r="H1" s="107"/>
      <c r="I1" s="107"/>
      <c r="J1" s="107"/>
      <c r="K1" s="107"/>
      <c r="L1" s="107"/>
      <c r="M1" s="107"/>
      <c r="N1" s="107"/>
    </row>
    <row r="2" spans="1:17" x14ac:dyDescent="0.35">
      <c r="A2" s="108" t="s">
        <v>76</v>
      </c>
      <c r="B2" s="108"/>
      <c r="C2" s="108"/>
      <c r="D2" s="108"/>
      <c r="E2" s="108"/>
      <c r="F2" s="108"/>
      <c r="G2" s="108"/>
      <c r="H2" s="108"/>
      <c r="I2" s="108"/>
      <c r="J2" s="108"/>
      <c r="K2" s="108"/>
      <c r="L2" s="108"/>
      <c r="M2" s="108"/>
      <c r="N2" s="108"/>
    </row>
    <row r="3" spans="1:17" x14ac:dyDescent="0.35">
      <c r="L3" s="109" t="s">
        <v>180</v>
      </c>
      <c r="M3" s="109"/>
      <c r="N3" s="109"/>
    </row>
    <row r="4" spans="1:17" ht="3.75" customHeight="1" x14ac:dyDescent="0.35"/>
    <row r="5" spans="1:17" s="51" customFormat="1" ht="31.5" customHeight="1" x14ac:dyDescent="0.55000000000000004">
      <c r="A5" s="110" t="s">
        <v>121</v>
      </c>
      <c r="B5" s="108"/>
      <c r="C5" s="108"/>
      <c r="D5" s="108"/>
      <c r="E5" s="108"/>
      <c r="F5" s="108"/>
      <c r="G5" s="108"/>
      <c r="H5" s="108"/>
      <c r="I5" s="108"/>
      <c r="J5" s="108"/>
      <c r="K5" s="108"/>
      <c r="L5" s="108"/>
      <c r="M5" s="108"/>
      <c r="N5" s="108"/>
    </row>
    <row r="6" spans="1:17" x14ac:dyDescent="0.35">
      <c r="A6" s="108" t="s">
        <v>106</v>
      </c>
      <c r="B6" s="108"/>
      <c r="C6" s="108"/>
      <c r="D6" s="108"/>
      <c r="E6" s="108"/>
      <c r="F6" s="108"/>
      <c r="G6" s="108"/>
      <c r="H6" s="108"/>
      <c r="I6" s="108"/>
      <c r="J6" s="108"/>
      <c r="K6" s="108"/>
      <c r="L6" s="108"/>
      <c r="M6" s="108"/>
      <c r="N6" s="108"/>
    </row>
    <row r="7" spans="1:17" ht="6.75" customHeight="1" x14ac:dyDescent="0.35"/>
    <row r="8" spans="1:17" x14ac:dyDescent="0.35">
      <c r="A8" s="116" t="s">
        <v>38</v>
      </c>
      <c r="B8" s="116"/>
      <c r="C8" s="116"/>
      <c r="D8" s="116"/>
      <c r="E8" s="116"/>
      <c r="F8" s="116"/>
      <c r="G8" s="116"/>
      <c r="H8" s="116"/>
      <c r="I8" s="116"/>
      <c r="J8" s="116"/>
      <c r="K8" s="116"/>
      <c r="L8" s="116"/>
      <c r="M8" s="116"/>
      <c r="N8" s="116"/>
    </row>
    <row r="9" spans="1:17" x14ac:dyDescent="0.35">
      <c r="A9" s="116"/>
      <c r="B9" s="116"/>
      <c r="C9" s="116"/>
      <c r="D9" s="116"/>
      <c r="E9" s="116"/>
      <c r="F9" s="116"/>
      <c r="G9" s="116"/>
      <c r="H9" s="116"/>
      <c r="I9" s="116"/>
      <c r="J9" s="116"/>
      <c r="K9" s="116"/>
      <c r="L9" s="116"/>
      <c r="M9" s="116"/>
      <c r="N9" s="116"/>
    </row>
    <row r="10" spans="1:17" ht="12.75" customHeight="1" x14ac:dyDescent="0.35"/>
    <row r="11" spans="1:17" x14ac:dyDescent="0.35">
      <c r="A11" s="117" t="s">
        <v>45</v>
      </c>
      <c r="B11" s="117"/>
      <c r="C11" s="117"/>
      <c r="D11" s="117"/>
      <c r="E11" s="117"/>
      <c r="F11" s="117"/>
      <c r="G11" s="117"/>
      <c r="H11" s="117"/>
      <c r="I11" s="117"/>
      <c r="J11" s="117"/>
      <c r="K11" s="117"/>
      <c r="L11" s="117"/>
      <c r="M11" s="117"/>
      <c r="N11" s="117"/>
      <c r="Q11" s="52"/>
    </row>
    <row r="13" spans="1:17" x14ac:dyDescent="0.35">
      <c r="A13" t="s">
        <v>44</v>
      </c>
      <c r="B13" s="111">
        <f>'1. Audit Entry Form'!D13</f>
        <v>0</v>
      </c>
      <c r="C13" s="112"/>
      <c r="D13" s="112"/>
      <c r="E13" s="112"/>
      <c r="F13" s="112"/>
      <c r="G13" s="112"/>
      <c r="H13" s="113"/>
      <c r="K13" s="43" t="s">
        <v>39</v>
      </c>
      <c r="L13" s="118">
        <f>'1. Audit Entry Form'!D14</f>
        <v>0</v>
      </c>
      <c r="M13" s="119"/>
      <c r="N13" s="120"/>
    </row>
    <row r="14" spans="1:17" ht="6" customHeight="1" x14ac:dyDescent="0.35"/>
    <row r="15" spans="1:17" x14ac:dyDescent="0.35">
      <c r="A15" t="s">
        <v>40</v>
      </c>
      <c r="C15" s="111">
        <f>'1. Audit Entry Form'!D15</f>
        <v>0</v>
      </c>
      <c r="D15" s="112"/>
      <c r="E15" s="112"/>
      <c r="F15" s="112"/>
      <c r="G15" s="112"/>
      <c r="H15" s="112"/>
      <c r="I15" s="113"/>
      <c r="K15" s="43" t="s">
        <v>41</v>
      </c>
      <c r="L15" s="111">
        <f>'1. Audit Entry Form'!D16</f>
        <v>0</v>
      </c>
      <c r="M15" s="112"/>
      <c r="N15" s="113"/>
    </row>
    <row r="16" spans="1:17" ht="6" customHeight="1" x14ac:dyDescent="0.35"/>
    <row r="17" spans="1:14" x14ac:dyDescent="0.35">
      <c r="A17" t="s">
        <v>42</v>
      </c>
      <c r="C17" s="111">
        <f>'1. Audit Entry Form'!D17</f>
        <v>0</v>
      </c>
      <c r="D17" s="112"/>
      <c r="E17" s="112"/>
      <c r="F17" s="112"/>
      <c r="G17" s="112"/>
      <c r="H17" s="112"/>
      <c r="I17" s="113"/>
      <c r="K17" s="43" t="s">
        <v>43</v>
      </c>
      <c r="L17" s="111">
        <f>'1. Audit Entry Form'!D18</f>
        <v>0</v>
      </c>
      <c r="M17" s="112"/>
      <c r="N17" s="113"/>
    </row>
    <row r="18" spans="1:14" ht="6" customHeight="1" x14ac:dyDescent="0.35"/>
    <row r="19" spans="1:14" x14ac:dyDescent="0.35">
      <c r="A19" t="s">
        <v>46</v>
      </c>
      <c r="E19" s="111">
        <f>'1. Audit Entry Form'!D19</f>
        <v>0</v>
      </c>
      <c r="F19" s="112"/>
      <c r="G19" s="112"/>
      <c r="H19" s="112"/>
      <c r="I19" s="112"/>
      <c r="J19" s="112"/>
      <c r="K19" s="112"/>
      <c r="L19" s="112"/>
      <c r="M19" s="112"/>
      <c r="N19" s="113"/>
    </row>
    <row r="20" spans="1:14" ht="6" customHeight="1" x14ac:dyDescent="0.35"/>
    <row r="21" spans="1:14" x14ac:dyDescent="0.35">
      <c r="A21" t="s">
        <v>56</v>
      </c>
      <c r="D21" s="111">
        <f>'1. Audit Entry Form'!D20</f>
        <v>0</v>
      </c>
      <c r="E21" s="112"/>
      <c r="F21" s="112"/>
      <c r="G21" s="112"/>
      <c r="H21" s="112"/>
      <c r="I21" s="112"/>
      <c r="J21" s="112"/>
      <c r="K21" s="112"/>
      <c r="L21" s="112"/>
      <c r="M21" s="112"/>
      <c r="N21" s="113"/>
    </row>
    <row r="23" spans="1:14" ht="6" customHeight="1" x14ac:dyDescent="0.35"/>
    <row r="24" spans="1:14" s="53" customFormat="1" ht="18.75" customHeight="1" x14ac:dyDescent="0.35">
      <c r="B24" s="115" t="s">
        <v>25</v>
      </c>
      <c r="C24" s="115"/>
      <c r="D24" s="115"/>
      <c r="E24" s="115"/>
      <c r="F24" s="115" t="s">
        <v>36</v>
      </c>
      <c r="G24" s="115"/>
      <c r="H24" s="115"/>
      <c r="I24" s="115" t="s">
        <v>48</v>
      </c>
      <c r="J24" s="115"/>
      <c r="K24" s="115" t="s">
        <v>4</v>
      </c>
      <c r="L24" s="115"/>
      <c r="M24" s="54" t="s">
        <v>49</v>
      </c>
    </row>
    <row r="25" spans="1:14" s="53" customFormat="1" ht="18.75" customHeight="1" x14ac:dyDescent="0.35">
      <c r="B25" s="114" t="s">
        <v>23</v>
      </c>
      <c r="C25" s="114"/>
      <c r="D25" s="114"/>
      <c r="E25" s="114"/>
      <c r="F25" s="124" t="s">
        <v>22</v>
      </c>
      <c r="G25" s="124"/>
      <c r="H25" s="125"/>
      <c r="I25" s="126">
        <f>'3. Mgment - Training - Programs'!D2</f>
        <v>80</v>
      </c>
      <c r="J25" s="126"/>
      <c r="K25" s="127">
        <f>SUM('3. Mgment - Training - Programs'!E3:E6)</f>
        <v>80</v>
      </c>
      <c r="L25" s="128"/>
      <c r="M25" s="49">
        <f>K25/I25</f>
        <v>1</v>
      </c>
    </row>
    <row r="26" spans="1:14" s="53" customFormat="1" ht="18.75" customHeight="1" x14ac:dyDescent="0.35">
      <c r="B26" s="114"/>
      <c r="C26" s="114"/>
      <c r="D26" s="114"/>
      <c r="E26" s="114"/>
      <c r="F26" s="124" t="s">
        <v>20</v>
      </c>
      <c r="G26" s="124"/>
      <c r="H26" s="125"/>
      <c r="I26" s="126">
        <f>'3. Mgment - Training - Programs'!D8</f>
        <v>60</v>
      </c>
      <c r="J26" s="126"/>
      <c r="K26" s="127">
        <f>SUM('3. Mgment - Training - Programs'!E9:E10)</f>
        <v>0</v>
      </c>
      <c r="L26" s="128"/>
      <c r="M26" s="49">
        <f t="shared" ref="M26:M32" si="0">K26/I26</f>
        <v>0</v>
      </c>
    </row>
    <row r="27" spans="1:14" s="53" customFormat="1" ht="18.75" customHeight="1" x14ac:dyDescent="0.35">
      <c r="B27" s="114"/>
      <c r="C27" s="114"/>
      <c r="D27" s="114"/>
      <c r="E27" s="114"/>
      <c r="F27" s="124" t="s">
        <v>21</v>
      </c>
      <c r="G27" s="124"/>
      <c r="H27" s="125"/>
      <c r="I27" s="126">
        <f>'3. Mgment - Training - Programs'!D11</f>
        <v>70</v>
      </c>
      <c r="J27" s="126"/>
      <c r="K27" s="127">
        <f>SUM('1. Audit Entry Form'!E29:E31)</f>
        <v>0</v>
      </c>
      <c r="L27" s="128"/>
      <c r="M27" s="49">
        <f t="shared" si="0"/>
        <v>0</v>
      </c>
    </row>
    <row r="28" spans="1:14" s="53" customFormat="1" ht="18.75" customHeight="1" x14ac:dyDescent="0.35">
      <c r="B28" s="136" t="s">
        <v>47</v>
      </c>
      <c r="C28" s="137"/>
      <c r="D28" s="137"/>
      <c r="E28" s="138"/>
      <c r="F28" s="124" t="s">
        <v>14</v>
      </c>
      <c r="G28" s="124"/>
      <c r="H28" s="125"/>
      <c r="I28" s="126">
        <f>'4. On-Farm BMP'!D2</f>
        <v>80</v>
      </c>
      <c r="J28" s="126"/>
      <c r="K28" s="127">
        <f>SUM('4. On-Farm BMP'!E3:E4)</f>
        <v>0</v>
      </c>
      <c r="L28" s="128"/>
      <c r="M28" s="49">
        <f t="shared" si="0"/>
        <v>0</v>
      </c>
    </row>
    <row r="29" spans="1:14" s="53" customFormat="1" ht="18.75" customHeight="1" x14ac:dyDescent="0.35">
      <c r="B29" s="139"/>
      <c r="C29" s="140"/>
      <c r="D29" s="140"/>
      <c r="E29" s="141"/>
      <c r="F29" s="124" t="s">
        <v>15</v>
      </c>
      <c r="G29" s="124"/>
      <c r="H29" s="125"/>
      <c r="I29" s="126">
        <f>'4. On-Farm BMP'!D5</f>
        <v>40</v>
      </c>
      <c r="J29" s="126"/>
      <c r="K29" s="127">
        <f>SUM('4. On-Farm BMP'!E6:E8)</f>
        <v>0</v>
      </c>
      <c r="L29" s="128"/>
      <c r="M29" s="49">
        <f t="shared" si="0"/>
        <v>0</v>
      </c>
    </row>
    <row r="30" spans="1:14" s="53" customFormat="1" ht="18.75" customHeight="1" x14ac:dyDescent="0.35">
      <c r="B30" s="139"/>
      <c r="C30" s="140"/>
      <c r="D30" s="140"/>
      <c r="E30" s="141"/>
      <c r="F30" s="124" t="s">
        <v>13</v>
      </c>
      <c r="G30" s="124"/>
      <c r="H30" s="125"/>
      <c r="I30" s="126">
        <f>'4. On-Farm BMP'!D8</f>
        <v>140</v>
      </c>
      <c r="J30" s="126"/>
      <c r="K30" s="127">
        <f>SUM('4. On-Farm BMP'!E9:E12)</f>
        <v>0</v>
      </c>
      <c r="L30" s="128"/>
      <c r="M30" s="49">
        <f t="shared" si="0"/>
        <v>0</v>
      </c>
    </row>
    <row r="31" spans="1:14" s="53" customFormat="1" ht="18.75" customHeight="1" x14ac:dyDescent="0.35">
      <c r="B31" s="142"/>
      <c r="C31" s="143"/>
      <c r="D31" s="143"/>
      <c r="E31" s="144"/>
      <c r="F31" s="135" t="s">
        <v>163</v>
      </c>
      <c r="G31" s="135"/>
      <c r="H31" s="135"/>
      <c r="I31" s="131">
        <f>'4. On-Farm BMP'!D13</f>
        <v>110</v>
      </c>
      <c r="J31" s="132"/>
      <c r="K31" s="133">
        <f>SUM('4. On-Farm BMP'!E14:E16)</f>
        <v>0</v>
      </c>
      <c r="L31" s="134"/>
      <c r="M31" s="49"/>
    </row>
    <row r="32" spans="1:14" s="55" customFormat="1" ht="30" customHeight="1" x14ac:dyDescent="0.45">
      <c r="B32" s="121" t="s">
        <v>50</v>
      </c>
      <c r="C32" s="122"/>
      <c r="D32" s="122"/>
      <c r="E32" s="122"/>
      <c r="F32" s="122"/>
      <c r="G32" s="122"/>
      <c r="H32" s="123"/>
      <c r="I32" s="129">
        <f>SUM(I25:J31)</f>
        <v>580</v>
      </c>
      <c r="J32" s="129"/>
      <c r="K32" s="130">
        <f>SUM(K25:L30)</f>
        <v>80</v>
      </c>
      <c r="L32" s="130"/>
      <c r="M32" s="50">
        <f t="shared" si="0"/>
        <v>0.13793103448275862</v>
      </c>
    </row>
    <row r="34" spans="2:13" x14ac:dyDescent="0.35">
      <c r="B34" s="72" t="s">
        <v>126</v>
      </c>
      <c r="I34" s="101" t="str">
        <f>IF('4. On-Farm BMP'!E18="YES","AUTOMATIC AUDIT FAILURE","  ")</f>
        <v xml:space="preserve">  </v>
      </c>
      <c r="J34" s="102"/>
      <c r="K34" s="102"/>
      <c r="L34" s="102"/>
      <c r="M34" s="103"/>
    </row>
    <row r="35" spans="2:13" x14ac:dyDescent="0.35">
      <c r="B35" t="s">
        <v>127</v>
      </c>
      <c r="I35" s="104"/>
      <c r="J35" s="105"/>
      <c r="K35" s="105"/>
      <c r="L35" s="105"/>
      <c r="M35" s="106"/>
    </row>
  </sheetData>
  <sheetProtection selectLockedCells="1" selectUn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46">
    <mergeCell ref="I32:J32"/>
    <mergeCell ref="C15:I15"/>
    <mergeCell ref="F27:H27"/>
    <mergeCell ref="K32:L32"/>
    <mergeCell ref="I29:J29"/>
    <mergeCell ref="I30:J30"/>
    <mergeCell ref="K29:L29"/>
    <mergeCell ref="I31:J31"/>
    <mergeCell ref="K31:L31"/>
    <mergeCell ref="F31:H31"/>
    <mergeCell ref="B28:E31"/>
    <mergeCell ref="F28:H28"/>
    <mergeCell ref="K25:L25"/>
    <mergeCell ref="K26:L26"/>
    <mergeCell ref="K27:L27"/>
    <mergeCell ref="K28:L28"/>
    <mergeCell ref="C17:I17"/>
    <mergeCell ref="L17:N17"/>
    <mergeCell ref="F29:H29"/>
    <mergeCell ref="F30:H30"/>
    <mergeCell ref="I24:J24"/>
    <mergeCell ref="K24:L24"/>
    <mergeCell ref="I25:J25"/>
    <mergeCell ref="I26:J26"/>
    <mergeCell ref="I27:J27"/>
    <mergeCell ref="I28:J28"/>
    <mergeCell ref="F24:H24"/>
    <mergeCell ref="K30:L30"/>
    <mergeCell ref="F25:H25"/>
    <mergeCell ref="F26:H26"/>
    <mergeCell ref="I34:M35"/>
    <mergeCell ref="A1:N1"/>
    <mergeCell ref="A2:N2"/>
    <mergeCell ref="L3:N3"/>
    <mergeCell ref="A5:N5"/>
    <mergeCell ref="A6:N6"/>
    <mergeCell ref="D21:N21"/>
    <mergeCell ref="B25:E27"/>
    <mergeCell ref="B24:E24"/>
    <mergeCell ref="A8:N9"/>
    <mergeCell ref="A11:N11"/>
    <mergeCell ref="E19:N19"/>
    <mergeCell ref="B13:H13"/>
    <mergeCell ref="L13:N13"/>
    <mergeCell ref="B32:H32"/>
    <mergeCell ref="L15:N15"/>
  </mergeCells>
  <conditionalFormatting sqref="I34:M34">
    <cfRule type="containsText" dxfId="9" priority="6" operator="containsText" text="AUTO FAIL">
      <formula>NOT(ISERROR(SEARCH("AUTO FAIL",I34)))</formula>
    </cfRule>
    <cfRule type="containsText" dxfId="8" priority="7" operator="containsText" text="&quot;Auto fail&quot;">
      <formula>NOT(ISERROR(SEARCH("""Auto fail""",I34)))</formula>
    </cfRule>
  </conditionalFormatting>
  <conditionalFormatting sqref="I34:M35">
    <cfRule type="cellIs" dxfId="7" priority="1" operator="equal">
      <formula>"AUTOMATIC AUDIT FAILURE"</formula>
    </cfRule>
  </conditionalFormatting>
  <printOptions horizontalCentered="1" verticalCentered="1"/>
  <pageMargins left="0.25" right="0.25" top="0.75" bottom="0.75" header="0.3" footer="0.3"/>
  <pageSetup scale="99"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L17"/>
  <sheetViews>
    <sheetView view="pageBreakPreview" topLeftCell="A10" zoomScale="80" zoomScaleNormal="80" zoomScaleSheetLayoutView="80" workbookViewId="0">
      <selection activeCell="C15" sqref="C15"/>
    </sheetView>
  </sheetViews>
  <sheetFormatPr defaultColWidth="9.08984375" defaultRowHeight="12.5" x14ac:dyDescent="0.25"/>
  <cols>
    <col min="1" max="1" width="20.6328125" style="67" customWidth="1"/>
    <col min="2" max="2" width="32" style="67" customWidth="1"/>
    <col min="3" max="3" width="57.6328125" style="67" customWidth="1"/>
    <col min="4" max="4" width="11.36328125" style="64" customWidth="1"/>
    <col min="5" max="5" width="12.54296875" style="68" customWidth="1"/>
    <col min="6" max="6" width="40.6328125" style="64" customWidth="1"/>
    <col min="7" max="7" width="26.36328125" style="64" customWidth="1"/>
    <col min="8" max="8" width="19.90625" style="64"/>
    <col min="9" max="9" width="24.36328125" style="2" hidden="1" customWidth="1"/>
    <col min="10" max="12" width="8.90625" style="64" hidden="1" customWidth="1"/>
    <col min="13" max="16384" width="9.08984375" style="64"/>
  </cols>
  <sheetData>
    <row r="1" spans="1:11" s="57" customFormat="1" ht="100.5" customHeight="1" thickBot="1" x14ac:dyDescent="0.45">
      <c r="A1" s="56" t="s">
        <v>0</v>
      </c>
      <c r="B1" s="56" t="s">
        <v>1</v>
      </c>
      <c r="C1" s="56" t="s">
        <v>2</v>
      </c>
      <c r="D1" s="56" t="s">
        <v>3</v>
      </c>
      <c r="E1" s="78" t="s">
        <v>4</v>
      </c>
      <c r="F1" s="56" t="s">
        <v>5</v>
      </c>
      <c r="I1" s="58"/>
      <c r="J1" s="59">
        <f>SUM(D2,D8,D11)</f>
        <v>210</v>
      </c>
      <c r="K1" s="57" t="s">
        <v>26</v>
      </c>
    </row>
    <row r="2" spans="1:11" s="61" customFormat="1" ht="39.9" customHeight="1" thickBot="1" x14ac:dyDescent="0.45">
      <c r="A2" s="60" t="s">
        <v>77</v>
      </c>
      <c r="B2" s="60"/>
      <c r="C2" s="60"/>
      <c r="D2" s="60">
        <f>SUM(D3:D6)</f>
        <v>80</v>
      </c>
      <c r="E2" s="78">
        <f>SUM(E3:E6)</f>
        <v>80</v>
      </c>
      <c r="F2" s="60"/>
      <c r="I2" s="62"/>
      <c r="J2" s="59" t="e">
        <f>'4. On-Farm BMP'!J1</f>
        <v>#REF!</v>
      </c>
      <c r="K2" s="61" t="s">
        <v>27</v>
      </c>
    </row>
    <row r="3" spans="1:11" ht="84.9" customHeight="1" thickBot="1" x14ac:dyDescent="0.45">
      <c r="A3" s="63" t="s">
        <v>122</v>
      </c>
      <c r="B3" s="63" t="s">
        <v>6</v>
      </c>
      <c r="C3" s="63" t="s">
        <v>7</v>
      </c>
      <c r="D3" s="79">
        <v>20</v>
      </c>
      <c r="E3" s="80">
        <f>'1. Audit Entry Form'!E23</f>
        <v>20</v>
      </c>
      <c r="F3" s="81" t="str">
        <f>'1. Audit Entry Form'!L23</f>
        <v>good for you</v>
      </c>
      <c r="J3" s="59" t="e">
        <f>SUM(J1:J2)</f>
        <v>#REF!</v>
      </c>
      <c r="K3" s="64" t="s">
        <v>28</v>
      </c>
    </row>
    <row r="4" spans="1:11" ht="84.9" customHeight="1" x14ac:dyDescent="0.25">
      <c r="A4" s="63" t="s">
        <v>124</v>
      </c>
      <c r="B4" s="100" t="s">
        <v>165</v>
      </c>
      <c r="C4" s="63" t="s">
        <v>149</v>
      </c>
      <c r="D4" s="79">
        <v>20</v>
      </c>
      <c r="E4" s="80">
        <f>'1. Audit Entry Form'!E24</f>
        <v>20</v>
      </c>
      <c r="F4" s="81">
        <f>'1. Audit Entry Form'!L24</f>
        <v>0</v>
      </c>
    </row>
    <row r="5" spans="1:11" ht="84.9" customHeight="1" x14ac:dyDescent="0.25">
      <c r="A5" s="63" t="s">
        <v>80</v>
      </c>
      <c r="B5" s="63" t="s">
        <v>123</v>
      </c>
      <c r="C5" s="63" t="s">
        <v>141</v>
      </c>
      <c r="D5" s="79">
        <v>20</v>
      </c>
      <c r="E5" s="80">
        <f>'1. Audit Entry Form'!E25</f>
        <v>20</v>
      </c>
      <c r="F5" s="81">
        <f>'1. Audit Entry Form'!L25</f>
        <v>0</v>
      </c>
    </row>
    <row r="6" spans="1:11" ht="84.9" customHeight="1" x14ac:dyDescent="0.25">
      <c r="A6" s="63" t="s">
        <v>103</v>
      </c>
      <c r="B6" s="63" t="s">
        <v>142</v>
      </c>
      <c r="C6" s="63" t="s">
        <v>143</v>
      </c>
      <c r="D6" s="79">
        <v>20</v>
      </c>
      <c r="E6" s="80">
        <f>'1. Audit Entry Form'!E26</f>
        <v>20</v>
      </c>
      <c r="F6" s="81">
        <f>'1. Audit Entry Form'!L26</f>
        <v>0</v>
      </c>
    </row>
    <row r="7" spans="1:11" s="85" customFormat="1" ht="84.9" customHeight="1" x14ac:dyDescent="0.25">
      <c r="A7" s="82" t="s">
        <v>130</v>
      </c>
      <c r="B7" s="82" t="s">
        <v>131</v>
      </c>
      <c r="C7" s="82" t="s">
        <v>136</v>
      </c>
      <c r="D7" s="82"/>
      <c r="E7" s="83"/>
      <c r="F7" s="84"/>
      <c r="I7" s="86"/>
    </row>
    <row r="8" spans="1:11" s="61" customFormat="1" ht="39.9" customHeight="1" x14ac:dyDescent="0.35">
      <c r="A8" s="60" t="s">
        <v>78</v>
      </c>
      <c r="B8" s="60"/>
      <c r="C8" s="60"/>
      <c r="D8" s="60">
        <f>SUM(D9:D10)</f>
        <v>60</v>
      </c>
      <c r="E8" s="78">
        <f>SUM(E9:E10)</f>
        <v>0</v>
      </c>
      <c r="F8" s="60"/>
      <c r="I8" s="62"/>
      <c r="J8" s="65"/>
    </row>
    <row r="9" spans="1:11" ht="84.9" customHeight="1" x14ac:dyDescent="0.25">
      <c r="A9" s="63" t="s">
        <v>79</v>
      </c>
      <c r="B9" s="63" t="s">
        <v>151</v>
      </c>
      <c r="C9" s="63" t="s">
        <v>152</v>
      </c>
      <c r="D9" s="79">
        <v>30</v>
      </c>
      <c r="E9" s="80">
        <f>'1. Audit Entry Form'!E27</f>
        <v>0</v>
      </c>
      <c r="F9" s="81">
        <f>'1. Audit Entry Form'!L27</f>
        <v>0</v>
      </c>
    </row>
    <row r="10" spans="1:11" ht="84.9" customHeight="1" x14ac:dyDescent="0.25">
      <c r="A10" s="63" t="s">
        <v>67</v>
      </c>
      <c r="B10" s="63" t="s">
        <v>144</v>
      </c>
      <c r="C10" s="63" t="s">
        <v>166</v>
      </c>
      <c r="D10" s="79">
        <v>30</v>
      </c>
      <c r="E10" s="80">
        <f>'1. Audit Entry Form'!E28</f>
        <v>0</v>
      </c>
      <c r="F10" s="81">
        <f>'1. Audit Entry Form'!L28</f>
        <v>0</v>
      </c>
    </row>
    <row r="11" spans="1:11" s="61" customFormat="1" ht="39.9" customHeight="1" x14ac:dyDescent="0.35">
      <c r="A11" s="60" t="s">
        <v>60</v>
      </c>
      <c r="B11" s="60"/>
      <c r="C11" s="60"/>
      <c r="D11" s="60">
        <f>SUM(D12:D15)</f>
        <v>70</v>
      </c>
      <c r="E11" s="78">
        <f>SUM(E12:E15)</f>
        <v>0</v>
      </c>
      <c r="F11" s="60"/>
      <c r="I11" s="62"/>
      <c r="J11" s="65"/>
    </row>
    <row r="12" spans="1:11" ht="116" customHeight="1" x14ac:dyDescent="0.25">
      <c r="A12" s="63" t="s">
        <v>68</v>
      </c>
      <c r="B12" s="63" t="s">
        <v>134</v>
      </c>
      <c r="C12" s="63" t="s">
        <v>145</v>
      </c>
      <c r="D12" s="79">
        <v>30</v>
      </c>
      <c r="E12" s="80">
        <f>'1. Audit Entry Form'!E29</f>
        <v>0</v>
      </c>
      <c r="F12" s="81">
        <f>'1. Audit Entry Form'!L29</f>
        <v>0</v>
      </c>
    </row>
    <row r="13" spans="1:11" s="85" customFormat="1" ht="110" customHeight="1" x14ac:dyDescent="0.25">
      <c r="A13" s="63" t="s">
        <v>153</v>
      </c>
      <c r="B13" s="63" t="s">
        <v>135</v>
      </c>
      <c r="C13" s="63" t="s">
        <v>167</v>
      </c>
      <c r="D13" s="60"/>
      <c r="E13" s="60"/>
      <c r="F13" s="81"/>
      <c r="I13" s="86"/>
    </row>
    <row r="14" spans="1:11" ht="76.25" customHeight="1" x14ac:dyDescent="0.25">
      <c r="A14" s="63" t="s">
        <v>61</v>
      </c>
      <c r="B14" s="63" t="s">
        <v>146</v>
      </c>
      <c r="C14" s="63" t="s">
        <v>175</v>
      </c>
      <c r="D14" s="79">
        <v>20</v>
      </c>
      <c r="E14" s="80">
        <f>'1. Audit Entry Form'!E30</f>
        <v>0</v>
      </c>
      <c r="F14" s="81">
        <f>'1. Audit Entry Form'!L30</f>
        <v>0</v>
      </c>
    </row>
    <row r="15" spans="1:11" ht="57.75" customHeight="1" x14ac:dyDescent="0.25">
      <c r="A15" s="63" t="s">
        <v>62</v>
      </c>
      <c r="B15" s="63" t="s">
        <v>147</v>
      </c>
      <c r="C15" s="63" t="s">
        <v>148</v>
      </c>
      <c r="D15" s="79">
        <v>20</v>
      </c>
      <c r="E15" s="80">
        <f>'1. Audit Entry Form'!E31</f>
        <v>0</v>
      </c>
      <c r="F15" s="81">
        <f>'1. Audit Entry Form'!L31</f>
        <v>0</v>
      </c>
    </row>
    <row r="16" spans="1:11" x14ac:dyDescent="0.25">
      <c r="A16" s="66"/>
    </row>
    <row r="17" spans="1:1" x14ac:dyDescent="0.25">
      <c r="A17" s="66"/>
    </row>
  </sheetData>
  <sheetProtection selectLockedCells="1" selectUn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conditionalFormatting sqref="F3:F7">
    <cfRule type="cellIs" dxfId="4" priority="7" operator="equal">
      <formula>0</formula>
    </cfRule>
  </conditionalFormatting>
  <conditionalFormatting sqref="F9:F10">
    <cfRule type="cellIs" dxfId="3" priority="6" operator="equal">
      <formula>0</formula>
    </cfRule>
  </conditionalFormatting>
  <conditionalFormatting sqref="F12:F15">
    <cfRule type="cellIs" dxfId="2" priority="5" operator="equal">
      <formula>0</formula>
    </cfRule>
  </conditionalFormatting>
  <pageMargins left="0.25" right="0.25" top="0.75" bottom="0.75" header="0.3" footer="0.3"/>
  <pageSetup scale="76" fitToHeight="0" orientation="landscape" r:id="rId4"/>
  <headerFooter>
    <oddHeader>&amp;A</oddHeader>
    <oddFooter>&amp;RPage &amp;P</oddFooter>
  </headerFooter>
  <rowBreaks count="2" manualBreakCount="2">
    <brk id="7" max="8" man="1"/>
    <brk id="13" max="8" man="1"/>
  </rowBreaks>
  <colBreaks count="1" manualBreakCount="1">
    <brk id="4"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V23"/>
  <sheetViews>
    <sheetView view="pageBreakPreview" topLeftCell="A12" zoomScale="80" zoomScaleNormal="80" zoomScaleSheetLayoutView="80" workbookViewId="0">
      <selection activeCell="B4" sqref="B4"/>
    </sheetView>
  </sheetViews>
  <sheetFormatPr defaultColWidth="9.08984375" defaultRowHeight="12.5" x14ac:dyDescent="0.25"/>
  <cols>
    <col min="1" max="1" width="20.6328125" style="67" customWidth="1"/>
    <col min="2" max="2" width="32" style="67" customWidth="1"/>
    <col min="3" max="3" width="86.54296875" style="67" bestFit="1" customWidth="1"/>
    <col min="4" max="4" width="18.08984375" style="64" customWidth="1"/>
    <col min="5" max="5" width="12.54296875" style="68" customWidth="1"/>
    <col min="6" max="6" width="40.6328125" style="64" customWidth="1"/>
    <col min="7" max="7" width="26.36328125" style="64" customWidth="1"/>
    <col min="8" max="8" width="19.90625" style="64"/>
    <col min="9" max="9" width="24.36328125" style="89" customWidth="1"/>
    <col min="10" max="10" width="8.90625" style="64" hidden="1" customWidth="1"/>
    <col min="11" max="16384" width="9.08984375" style="64"/>
  </cols>
  <sheetData>
    <row r="1" spans="1:22" s="57" customFormat="1" ht="100.5" customHeight="1" thickBot="1" x14ac:dyDescent="0.45">
      <c r="A1" s="56" t="s">
        <v>0</v>
      </c>
      <c r="B1" s="56" t="s">
        <v>1</v>
      </c>
      <c r="C1" s="56" t="s">
        <v>2</v>
      </c>
      <c r="D1" s="56" t="s">
        <v>3</v>
      </c>
      <c r="E1" s="78" t="s">
        <v>4</v>
      </c>
      <c r="F1" s="56" t="s">
        <v>5</v>
      </c>
      <c r="I1" s="87"/>
      <c r="J1" s="59" t="e">
        <f>SUM(D2,D5,D8,#REF!)</f>
        <v>#REF!</v>
      </c>
    </row>
    <row r="2" spans="1:22" s="61" customFormat="1" ht="39.9" customHeight="1" x14ac:dyDescent="0.35">
      <c r="A2" s="60" t="s">
        <v>63</v>
      </c>
      <c r="B2" s="60"/>
      <c r="C2" s="60"/>
      <c r="D2" s="60">
        <f>SUM(D3:D4)</f>
        <v>80</v>
      </c>
      <c r="E2" s="78">
        <f>SUM(E3:E4)</f>
        <v>0</v>
      </c>
      <c r="F2" s="60"/>
      <c r="I2" s="88"/>
    </row>
    <row r="3" spans="1:22" ht="103.25" customHeight="1" x14ac:dyDescent="0.25">
      <c r="A3" s="63" t="s">
        <v>89</v>
      </c>
      <c r="B3" s="63" t="s">
        <v>129</v>
      </c>
      <c r="C3" s="63" t="s">
        <v>176</v>
      </c>
      <c r="D3" s="79">
        <v>40</v>
      </c>
      <c r="E3" s="80">
        <f>'1. Audit Entry Form'!E32</f>
        <v>0</v>
      </c>
      <c r="F3" s="81">
        <f>'1. Audit Entry Form'!L32</f>
        <v>0</v>
      </c>
    </row>
    <row r="4" spans="1:22" ht="102.65" customHeight="1" x14ac:dyDescent="0.25">
      <c r="A4" s="63" t="s">
        <v>88</v>
      </c>
      <c r="B4" s="63" t="s">
        <v>8</v>
      </c>
      <c r="C4" s="63" t="s">
        <v>177</v>
      </c>
      <c r="D4" s="79">
        <v>40</v>
      </c>
      <c r="E4" s="80">
        <f>'1. Audit Entry Form'!E33</f>
        <v>0</v>
      </c>
      <c r="F4" s="81">
        <f>'1. Audit Entry Form'!L33</f>
        <v>0</v>
      </c>
    </row>
    <row r="5" spans="1:22" s="61" customFormat="1" ht="39.9" customHeight="1" x14ac:dyDescent="0.35">
      <c r="A5" s="60" t="s">
        <v>64</v>
      </c>
      <c r="B5" s="60"/>
      <c r="C5" s="60"/>
      <c r="D5" s="60">
        <f>SUM(D6:D7)</f>
        <v>40</v>
      </c>
      <c r="E5" s="78">
        <f>SUM(E6:E7)</f>
        <v>0</v>
      </c>
      <c r="F5" s="60"/>
      <c r="I5" s="88"/>
    </row>
    <row r="6" spans="1:22" ht="75" customHeight="1" x14ac:dyDescent="0.25">
      <c r="A6" s="63" t="s">
        <v>65</v>
      </c>
      <c r="B6" s="63" t="s">
        <v>137</v>
      </c>
      <c r="C6" s="63" t="s">
        <v>140</v>
      </c>
      <c r="D6" s="79">
        <v>20</v>
      </c>
      <c r="E6" s="80">
        <f>'1. Audit Entry Form'!E34</f>
        <v>0</v>
      </c>
      <c r="F6" s="81">
        <f>'1. Audit Entry Form'!L34</f>
        <v>0</v>
      </c>
    </row>
    <row r="7" spans="1:22" ht="99" customHeight="1" x14ac:dyDescent="0.25">
      <c r="A7" s="63" t="s">
        <v>87</v>
      </c>
      <c r="B7" s="63" t="s">
        <v>73</v>
      </c>
      <c r="C7" s="63" t="s">
        <v>172</v>
      </c>
      <c r="D7" s="79">
        <v>20</v>
      </c>
      <c r="E7" s="80">
        <f>'1. Audit Entry Form'!E35</f>
        <v>0</v>
      </c>
      <c r="F7" s="81">
        <f>'1. Audit Entry Form'!L35</f>
        <v>0</v>
      </c>
    </row>
    <row r="8" spans="1:22" s="61" customFormat="1" ht="39.9" customHeight="1" x14ac:dyDescent="0.35">
      <c r="A8" s="60" t="s">
        <v>66</v>
      </c>
      <c r="B8" s="60"/>
      <c r="C8" s="60"/>
      <c r="D8" s="60">
        <f>SUM(D9:D12)</f>
        <v>140</v>
      </c>
      <c r="E8" s="78">
        <f>SUM(E9:E12)</f>
        <v>0</v>
      </c>
      <c r="F8" s="60"/>
      <c r="I8" s="88"/>
    </row>
    <row r="9" spans="1:22" s="69" customFormat="1" ht="75" customHeight="1" x14ac:dyDescent="0.25">
      <c r="A9" s="63" t="s">
        <v>74</v>
      </c>
      <c r="B9" s="63" t="s">
        <v>138</v>
      </c>
      <c r="C9" s="63" t="s">
        <v>139</v>
      </c>
      <c r="D9" s="79">
        <v>60</v>
      </c>
      <c r="E9" s="80">
        <f>'1. Audit Entry Form'!E36</f>
        <v>0</v>
      </c>
      <c r="F9" s="81">
        <f>'1. Audit Entry Form'!L36</f>
        <v>0</v>
      </c>
      <c r="G9" s="64"/>
      <c r="H9" s="64"/>
      <c r="I9" s="89"/>
      <c r="J9" s="64"/>
      <c r="K9" s="64"/>
      <c r="L9" s="64"/>
      <c r="M9" s="64"/>
      <c r="N9" s="64"/>
      <c r="O9" s="64"/>
      <c r="P9" s="64"/>
      <c r="Q9" s="64"/>
      <c r="R9" s="64"/>
      <c r="S9" s="64"/>
      <c r="T9" s="64"/>
      <c r="U9" s="64"/>
      <c r="V9" s="64"/>
    </row>
    <row r="10" spans="1:22" ht="261" customHeight="1" x14ac:dyDescent="0.25">
      <c r="A10" s="63" t="s">
        <v>86</v>
      </c>
      <c r="B10" s="63" t="s">
        <v>178</v>
      </c>
      <c r="C10" s="63" t="s">
        <v>150</v>
      </c>
      <c r="D10" s="79">
        <v>70</v>
      </c>
      <c r="E10" s="80">
        <f>'1. Audit Entry Form'!E37</f>
        <v>0</v>
      </c>
      <c r="F10" s="81">
        <f>'1. Audit Entry Form'!L37</f>
        <v>0</v>
      </c>
    </row>
    <row r="11" spans="1:22" ht="194" customHeight="1" x14ac:dyDescent="0.25">
      <c r="A11" s="63" t="s">
        <v>133</v>
      </c>
      <c r="B11" s="92"/>
      <c r="C11" s="63" t="s">
        <v>132</v>
      </c>
      <c r="D11" s="79"/>
      <c r="E11" s="80"/>
      <c r="F11" s="81"/>
    </row>
    <row r="12" spans="1:22" ht="121.25" customHeight="1" x14ac:dyDescent="0.25">
      <c r="A12" s="63" t="s">
        <v>85</v>
      </c>
      <c r="B12" s="63" t="s">
        <v>81</v>
      </c>
      <c r="C12" s="63" t="s">
        <v>171</v>
      </c>
      <c r="D12" s="79">
        <v>10</v>
      </c>
      <c r="E12" s="80">
        <f>'1. Audit Entry Form'!E38</f>
        <v>0</v>
      </c>
      <c r="F12" s="81">
        <f>'1. Audit Entry Form'!L38</f>
        <v>0</v>
      </c>
    </row>
    <row r="13" spans="1:22" s="96" customFormat="1" ht="97.5" customHeight="1" x14ac:dyDescent="0.25">
      <c r="A13" s="98" t="s">
        <v>158</v>
      </c>
      <c r="B13" s="93" t="s">
        <v>159</v>
      </c>
      <c r="C13" s="93"/>
      <c r="D13" s="99">
        <f>SUM(D14:D16)</f>
        <v>110</v>
      </c>
      <c r="E13" s="94">
        <f>SUM(E14:E16)</f>
        <v>0</v>
      </c>
      <c r="F13" s="95"/>
      <c r="I13" s="97"/>
    </row>
    <row r="14" spans="1:22" ht="112.5" x14ac:dyDescent="0.25">
      <c r="A14" s="63" t="s">
        <v>160</v>
      </c>
      <c r="B14" s="63" t="s">
        <v>168</v>
      </c>
      <c r="C14" s="63" t="s">
        <v>169</v>
      </c>
      <c r="D14" s="79">
        <v>50</v>
      </c>
      <c r="E14" s="80">
        <f>'1. Audit Entry Form'!E39</f>
        <v>0</v>
      </c>
      <c r="F14" s="81"/>
    </row>
    <row r="15" spans="1:22" ht="97.5" customHeight="1" x14ac:dyDescent="0.25">
      <c r="A15" s="63" t="s">
        <v>161</v>
      </c>
      <c r="B15" s="63" t="s">
        <v>155</v>
      </c>
      <c r="C15" s="63" t="s">
        <v>179</v>
      </c>
      <c r="D15" s="79">
        <v>40</v>
      </c>
      <c r="E15" s="80">
        <f>'1. Audit Entry Form'!E40</f>
        <v>0</v>
      </c>
      <c r="F15" s="81"/>
    </row>
    <row r="16" spans="1:22" ht="97.5" customHeight="1" x14ac:dyDescent="0.25">
      <c r="A16" s="63" t="s">
        <v>162</v>
      </c>
      <c r="B16" s="63" t="s">
        <v>69</v>
      </c>
      <c r="C16" s="63" t="s">
        <v>170</v>
      </c>
      <c r="D16" s="79">
        <v>20</v>
      </c>
      <c r="E16" s="80">
        <f>'1. Audit Entry Form'!E41</f>
        <v>0</v>
      </c>
      <c r="F16" s="81"/>
    </row>
    <row r="17" spans="1:22" s="61" customFormat="1" ht="39.9" customHeight="1" x14ac:dyDescent="0.35">
      <c r="A17" s="60" t="s">
        <v>156</v>
      </c>
      <c r="B17" s="60"/>
      <c r="C17" s="60"/>
      <c r="D17" s="60"/>
      <c r="E17" s="78"/>
      <c r="F17" s="60"/>
      <c r="I17" s="88"/>
    </row>
    <row r="18" spans="1:22" ht="111.75" customHeight="1" x14ac:dyDescent="0.25">
      <c r="A18" s="63" t="s">
        <v>157</v>
      </c>
      <c r="B18" s="63" t="s">
        <v>70</v>
      </c>
      <c r="C18" s="63" t="s">
        <v>75</v>
      </c>
      <c r="D18" s="79"/>
      <c r="E18" s="80">
        <f>'1. Audit Entry Form'!E42</f>
        <v>0</v>
      </c>
      <c r="F18" s="81">
        <f>'1. Audit Entry Form'!L42</f>
        <v>0</v>
      </c>
    </row>
    <row r="19" spans="1:22" s="90" customFormat="1" ht="16.5" x14ac:dyDescent="0.45">
      <c r="A19" s="91" t="s">
        <v>154</v>
      </c>
      <c r="B19"/>
      <c r="C19"/>
    </row>
    <row r="20" spans="1:22" s="2" customFormat="1" x14ac:dyDescent="0.25">
      <c r="A20" s="66"/>
      <c r="B20" s="67"/>
      <c r="C20" s="67"/>
      <c r="D20" s="64"/>
      <c r="E20" s="68"/>
      <c r="F20" s="64"/>
      <c r="G20" s="64"/>
      <c r="H20" s="64"/>
      <c r="I20" s="89"/>
      <c r="J20" s="64"/>
      <c r="K20" s="89"/>
      <c r="L20" s="89"/>
      <c r="M20" s="89"/>
      <c r="N20" s="89"/>
      <c r="O20" s="89"/>
      <c r="P20" s="89"/>
      <c r="Q20" s="89"/>
      <c r="R20" s="89"/>
      <c r="S20" s="89"/>
      <c r="T20" s="89"/>
      <c r="U20" s="89"/>
      <c r="V20" s="89"/>
    </row>
    <row r="21" spans="1:22" x14ac:dyDescent="0.25">
      <c r="A21" s="66"/>
    </row>
    <row r="22" spans="1:22" x14ac:dyDescent="0.25">
      <c r="A22" s="66"/>
    </row>
    <row r="23" spans="1:22" x14ac:dyDescent="0.25">
      <c r="A23" s="66"/>
    </row>
  </sheetData>
  <sheetProtection selectLockedCells="1" selectUnlockedCells="1"/>
  <customSheetViews>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3"/>
    </customSheetView>
  </customSheetViews>
  <conditionalFormatting sqref="F3:F4 F6:F7 F9:F16">
    <cfRule type="cellIs" dxfId="1" priority="11" operator="equal">
      <formula>0</formula>
    </cfRule>
  </conditionalFormatting>
  <conditionalFormatting sqref="F18">
    <cfRule type="cellIs" dxfId="0" priority="1" operator="equal">
      <formula>0</formula>
    </cfRule>
  </conditionalFormatting>
  <pageMargins left="0.25" right="0.25" top="0.75" bottom="0.75" header="0.3" footer="0.3"/>
  <pageSetup scale="63" fitToHeight="0" orientation="landscape" r:id="rId4"/>
  <headerFooter>
    <oddHeader>&amp;A</oddHeader>
    <oddFooter>Page &amp;P of &amp;N</oddFooter>
  </headerFooter>
  <rowBreaks count="3" manualBreakCount="3">
    <brk id="9" max="8" man="1"/>
    <brk id="11" max="8" man="1"/>
    <brk id="1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6328B7EE153B41B4D0393C24F90FE6" ma:contentTypeVersion="13" ma:contentTypeDescription="Create a new document." ma:contentTypeScope="" ma:versionID="31f39ab99e6ed0adea4c9fee01638b28">
  <xsd:schema xmlns:xsd="http://www.w3.org/2001/XMLSchema" xmlns:xs="http://www.w3.org/2001/XMLSchema" xmlns:p="http://schemas.microsoft.com/office/2006/metadata/properties" xmlns:ns2="022661e0-d27d-4d2a-b12a-2ab83cfded33" xmlns:ns3="2a4ced2d-5219-43cd-a701-ae343c8be8b7" targetNamespace="http://schemas.microsoft.com/office/2006/metadata/properties" ma:root="true" ma:fieldsID="0b60cb9415453d71134c101052d22ac7" ns2:_="" ns3:_="">
    <xsd:import namespace="022661e0-d27d-4d2a-b12a-2ab83cfded33"/>
    <xsd:import namespace="2a4ced2d-5219-43cd-a701-ae343c8be8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2661e0-d27d-4d2a-b12a-2ab83cfded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MediaServiceBillingMetadata" ma:index="16" nillable="true" ma:displayName="MediaServiceBillingMetadata" ma:hidden="true" ma:internalName="MediaServiceBillingMetadata" ma:readOnly="true">
      <xsd:simpleType>
        <xsd:restriction base="dms:Note"/>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bc23296-6d79-42ba-b0ab-0a03bcbd5cb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4ced2d-5219-43cd-a701-ae343c8be8b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adc1042b-699d-4a1a-b23e-31e842252a05}" ma:internalName="TaxCatchAll" ma:showField="CatchAllData" ma:web="2a4ced2d-5219-43cd-a701-ae343c8be8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a4ced2d-5219-43cd-a701-ae343c8be8b7" xsi:nil="true"/>
    <lcf76f155ced4ddcb4097134ff3c332f xmlns="022661e0-d27d-4d2a-b12a-2ab83cfded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DF8560-8F2D-4BE5-8EE8-8BA9463209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2661e0-d27d-4d2a-b12a-2ab83cfded33"/>
    <ds:schemaRef ds:uri="2a4ced2d-5219-43cd-a701-ae343c8be8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8DA4E9-6F5A-40B3-BD9E-4C688B044E56}">
  <ds:schemaRefs>
    <ds:schemaRef ds:uri="http://schemas.microsoft.com/office/2006/metadata/properties"/>
    <ds:schemaRef ds:uri="http://schemas.microsoft.com/office/infopath/2007/PartnerControls"/>
    <ds:schemaRef ds:uri="2a4ced2d-5219-43cd-a701-ae343c8be8b7"/>
    <ds:schemaRef ds:uri="022661e0-d27d-4d2a-b12a-2ab83cfded33"/>
  </ds:schemaRefs>
</ds:datastoreItem>
</file>

<file path=customXml/itemProps3.xml><?xml version="1.0" encoding="utf-8"?>
<ds:datastoreItem xmlns:ds="http://schemas.openxmlformats.org/officeDocument/2006/customXml" ds:itemID="{F3A2DAB7-6C77-42B0-84F9-BD52239755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Revised Overview</vt:lpstr>
      <vt:lpstr>1. Audit Entry Form</vt:lpstr>
      <vt:lpstr>2. Audit Cover Sheet</vt:lpstr>
      <vt:lpstr>3. Mgment - Training - Programs</vt:lpstr>
      <vt:lpstr>4. On-Farm BMP</vt:lpstr>
      <vt:lpstr>'2. Audit Cover Sheet'!Print_Area</vt:lpstr>
      <vt:lpstr>'3. Mgment - Training - Programs'!Print_Area</vt:lpstr>
      <vt:lpstr>'4. On-Farm BMP'!Print_Area</vt:lpstr>
      <vt:lpstr>'3. Mgment - Training - Programs'!Print_Titles</vt:lpstr>
      <vt:lpstr>'4. On-Farm BMP'!Print_Titles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Addison Murtha</cp:lastModifiedBy>
  <cp:lastPrinted>2021-10-08T19:55:46Z</cp:lastPrinted>
  <dcterms:created xsi:type="dcterms:W3CDTF">2014-06-06T15:01:41Z</dcterms:created>
  <dcterms:modified xsi:type="dcterms:W3CDTF">2026-06-30T14:56:12Z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0x010100716328B7EE153B41B4D0393C24F90FE6</vt:lpwstr>
  </property>
  <property fmtid="{D5CDD505-2E9C-101B-9397-08002B2CF9AE}" pid="3" name="Order">
    <vt:r8>71600</vt:r8>
  </property>
  <property fmtid="{D5CDD505-2E9C-101B-9397-08002B2CF9AE}" pid="4" name="MediaServiceImageTags">
    <vt:lpwstr/>
  </property>
</Properties>
</file>